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197400B-C91D-404A-9BBA-CA5F193C056C}" xr6:coauthVersionLast="47" xr6:coauthVersionMax="47" xr10:uidLastSave="{00000000-0000-0000-0000-000000000000}"/>
  <bookViews>
    <workbookView xWindow="40275" yWindow="660" windowWidth="40170" windowHeight="16530" activeTab="1" xr2:uid="{00000000-000D-0000-FFFF-FFFF00000000}"/>
  </bookViews>
  <sheets>
    <sheet name="C-CPI-U" sheetId="3" r:id="rId1"/>
    <sheet name="Computations" sheetId="2" r:id="rId2"/>
  </sheets>
  <definedNames>
    <definedName name="cpi_pressa.f.1" localSheetId="0">'C-CPI-U'!$A$34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2" l="1"/>
  <c r="B41" i="2"/>
  <c r="B40" i="2"/>
  <c r="B39" i="2"/>
  <c r="B32" i="2" l="1"/>
  <c r="B33" i="2" s="1"/>
  <c r="B34" i="2" s="1"/>
  <c r="B35" i="2" s="1"/>
  <c r="B36" i="2" s="1"/>
  <c r="B23" i="2"/>
  <c r="B22" i="2"/>
  <c r="D12" i="2"/>
  <c r="C9" i="2" s="1"/>
  <c r="C10" i="2" s="1"/>
  <c r="B37" i="2" l="1"/>
  <c r="B27" i="2"/>
</calcChain>
</file>

<file path=xl/sharedStrings.xml><?xml version="1.0" encoding="utf-8"?>
<sst xmlns="http://schemas.openxmlformats.org/spreadsheetml/2006/main" count="80" uniqueCount="78">
  <si>
    <t>All items</t>
  </si>
  <si>
    <t>Ceiling</t>
  </si>
  <si>
    <t>Actual</t>
  </si>
  <si>
    <t>Factor for adjusting ceiling to actual (based on 2020 through 2023):</t>
  </si>
  <si>
    <t>FY20-24 %</t>
  </si>
  <si>
    <t>Average 2019 through 2023</t>
  </si>
  <si>
    <t>FY20-24 avg</t>
  </si>
  <si>
    <t>4% allocation to FY</t>
  </si>
  <si>
    <t>9% Allocation to FY</t>
  </si>
  <si>
    <t>Total annual volume avg FY20-24</t>
  </si>
  <si>
    <t>https://www.bls.gov/news.release/cpi.nr0.htm</t>
  </si>
  <si>
    <t>Table A. Percent changes in CPI for All Urban Consumers (CPI-U): U.S. city average</t>
  </si>
  <si>
    <t>Seasonally adjusted changes from preceding month</t>
  </si>
  <si>
    <t>Un-</t>
  </si>
  <si>
    <t>adjusted</t>
  </si>
  <si>
    <t>12-mos.</t>
  </si>
  <si>
    <t>ended</t>
  </si>
  <si>
    <t>Sep. 2024</t>
  </si>
  <si>
    <t>Mar.</t>
  </si>
  <si>
    <t>Apr.</t>
  </si>
  <si>
    <t>May</t>
  </si>
  <si>
    <t>Jun.</t>
  </si>
  <si>
    <t>Jul.</t>
  </si>
  <si>
    <t>Aug.</t>
  </si>
  <si>
    <t>Sep.</t>
  </si>
  <si>
    <t>Food</t>
  </si>
  <si>
    <t>Food at home</t>
  </si>
  <si>
    <t>Food away from home(1)</t>
  </si>
  <si>
    <t>Energy</t>
  </si>
  <si>
    <t>Energy commodities</t>
  </si>
  <si>
    <t>Gasoline (all types)</t>
  </si>
  <si>
    <t>Fuel oil</t>
  </si>
  <si>
    <t>Energy services</t>
  </si>
  <si>
    <t>Electricity</t>
  </si>
  <si>
    <t>Utility (piped) gas service</t>
  </si>
  <si>
    <t>All items less food and energy</t>
  </si>
  <si>
    <t>Commodities less food and energy commodities</t>
  </si>
  <si>
    <t>New vehicles</t>
  </si>
  <si>
    <t>Used cars and trucks</t>
  </si>
  <si>
    <t>Apparel</t>
  </si>
  <si>
    <t>Medical care commodities(1)</t>
  </si>
  <si>
    <t>Services less energy services</t>
  </si>
  <si>
    <t>Shelter</t>
  </si>
  <si>
    <t>Transportation services</t>
  </si>
  <si>
    <t>Medical care services</t>
  </si>
  <si>
    <t>Footnotes</t>
  </si>
  <si>
    <r>
      <t>(1) </t>
    </r>
    <r>
      <rPr>
        <sz val="10"/>
        <color rgb="FF333333"/>
        <rFont val="Tahoma"/>
        <family val="2"/>
      </rPr>
      <t>Not seasonally adjusted.</t>
    </r>
  </si>
  <si>
    <t xml:space="preserve">Transmission of material in this release is embargoed until                                        </t>
  </si>
  <si>
    <t>8:30 a.m. (ET) Thursday, October 10, 2024      USDL-24-2101</t>
  </si>
  <si>
    <t xml:space="preserve">        </t>
  </si>
  <si>
    <t>Technical information: (202) 691-7000  *  cpi_info@bls.gov  *  www.bls.gov/cpi</t>
  </si>
  <si>
    <t xml:space="preserve">Media contact:         (202) 691-5902  *  PressOffice@bls.gov </t>
  </si>
  <si>
    <t>CONSUMER PRICE INDEX - SEPTEMBER 2024</t>
  </si>
  <si>
    <t>The Consumer Price Index for All Urban Consumers (CPI-U) increased 0.2 percent on a seasonally adjusted</t>
  </si>
  <si>
    <t>basis, the same increase as in August and July, the U.S. Bureau of Labor Statistics reported today. Over</t>
  </si>
  <si>
    <t>the last 12 months, the all items index increased 2.4 percent before seasonal adjustment.</t>
  </si>
  <si>
    <t>The index for shelter rose 0.2 percent in September, and the index for food increased 0.4 percent. Together,</t>
  </si>
  <si>
    <t>these two indexes contributed over 75 percent of the monthly all items increase. The food at home index</t>
  </si>
  <si>
    <t>increased 0.4 percent in September and the food away from home index rose 0.3 percent over the month. The</t>
  </si>
  <si>
    <t>energy index fell 1.9 percent over the month, after declining 0.8 percent the preceding month.</t>
  </si>
  <si>
    <t>The index for all items less food and energy rose 0.3 percent in September, as it did the preceding month.</t>
  </si>
  <si>
    <t>Indexes which increased in September include shelter, motor vehicle insurance, medical care, apparel, and</t>
  </si>
  <si>
    <t>airline fares. The indexes for recreation and communication were among those that decreased over the month.</t>
  </si>
  <si>
    <t>The all items index rose 2.4 percent for the 12 months ending September, the smallest 12-month increase</t>
  </si>
  <si>
    <t>since February 2021. The all items less food and energy index rose 3.3 percent over the last 12 months.</t>
  </si>
  <si>
    <t>The energy index decreased 6.8 percent for the 12 months ending September. The food index increased 2.3</t>
  </si>
  <si>
    <t xml:space="preserve">percent over the last year. </t>
  </si>
  <si>
    <t>FY25-29 average multiplier x CY2024</t>
  </si>
  <si>
    <t>Inflation rate in October 2024 year over year</t>
  </si>
  <si>
    <t>Extending calendar year inflation rate</t>
  </si>
  <si>
    <t>FY2025-2029 share</t>
  </si>
  <si>
    <t>Calendar year</t>
  </si>
  <si>
    <t>Plus, add in volume cap increase of $100 million which corresponds to $4 million credit</t>
  </si>
  <si>
    <t>Guesstimate base as $30,000,000 -- average prior 5 rounded up -- can't use 2023, clearly a timing swing</t>
  </si>
  <si>
    <t>Apply multiplier to 9% CY2024</t>
  </si>
  <si>
    <t>Apply multiplier to 4% CY2024</t>
  </si>
  <si>
    <t>Total annual average credit FY2025-29</t>
  </si>
  <si>
    <t>FY2025-29/FY2020-24 %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</si>
</sst>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%"/>
    <numFmt numFmtId="183" formatCode="_(* #,##0_);_(* \(#,##0\);_(* &quot;-&quot;??_);_(@_)"/>
    <numFmt numFmtId="185" formatCode="_(&quot;$&quot;* #,##0_);_(&quot;$&quot;* \(#,##0\);_(&quot;$&quot;* &quot;-&quot;??_);_(@_)"/>
  </numFmts>
  <fonts count="1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2"/>
      <color rgb="FF660000"/>
      <name val="Aptos Narrow"/>
      <family val="2"/>
      <scheme val="minor"/>
    </font>
    <font>
      <b/>
      <sz val="10"/>
      <color rgb="FF000000"/>
      <name val="Tahoma"/>
      <family val="2"/>
    </font>
    <font>
      <b/>
      <sz val="10"/>
      <color rgb="FF333333"/>
      <name val="Tahoma"/>
      <family val="2"/>
    </font>
    <font>
      <sz val="10"/>
      <color rgb="FF000000"/>
      <name val="Tahoma"/>
      <family val="2"/>
    </font>
    <font>
      <sz val="10"/>
      <color rgb="FF333333"/>
      <name val="Tahoma"/>
      <family val="2"/>
    </font>
    <font>
      <u/>
      <sz val="10"/>
      <color rgb="FF003399"/>
      <name val="Tahoma"/>
      <family val="2"/>
    </font>
    <font>
      <sz val="11"/>
      <color rgb="FF000000"/>
      <name val="Courier New"/>
      <family val="3"/>
    </font>
    <font>
      <sz val="11"/>
      <color rgb="FF9C000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/>
      <diagonal/>
    </border>
    <border>
      <left/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/>
      <right/>
      <top/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69">
    <xf numFmtId="0" fontId="0" fillId="0" borderId="0" xfId="0"/>
    <xf numFmtId="0" fontId="0" fillId="0" borderId="0" xfId="0"/>
    <xf numFmtId="0" fontId="4" fillId="4" borderId="0" xfId="6" applyAlignment="1">
      <alignment horizontal="left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horizontal="left" vertical="center" wrapText="1" indent="2"/>
    </xf>
    <xf numFmtId="0" fontId="7" fillId="9" borderId="2" xfId="0" applyFont="1" applyFill="1" applyBorder="1" applyAlignment="1">
      <alignment horizontal="left" vertical="center" wrapText="1" indent="2"/>
    </xf>
    <xf numFmtId="0" fontId="2" fillId="9" borderId="2" xfId="3" applyFill="1" applyBorder="1" applyAlignment="1">
      <alignment horizontal="left" vertical="center" wrapText="1" indent="2"/>
    </xf>
    <xf numFmtId="0" fontId="7" fillId="8" borderId="2" xfId="0" applyFont="1" applyFill="1" applyBorder="1" applyAlignment="1">
      <alignment horizontal="left" vertical="center" wrapText="1" indent="1"/>
    </xf>
    <xf numFmtId="0" fontId="7" fillId="8" borderId="2" xfId="0" applyFont="1" applyFill="1" applyBorder="1" applyAlignment="1">
      <alignment horizontal="left" vertical="center" wrapText="1" indent="3"/>
    </xf>
    <xf numFmtId="0" fontId="7" fillId="9" borderId="2" xfId="0" applyFont="1" applyFill="1" applyBorder="1" applyAlignment="1">
      <alignment horizontal="left" vertical="center" wrapText="1" indent="3"/>
    </xf>
    <xf numFmtId="0" fontId="2" fillId="8" borderId="2" xfId="3" applyFill="1" applyBorder="1" applyAlignment="1">
      <alignment horizontal="left" vertical="center" wrapText="1" indent="3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3" borderId="2" xfId="5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9" fontId="13" fillId="6" borderId="0" xfId="0" applyNumberFormat="1" applyFont="1" applyFill="1"/>
    <xf numFmtId="3" fontId="13" fillId="2" borderId="1" xfId="0" applyNumberFormat="1" applyFont="1" applyFill="1" applyBorder="1" applyAlignment="1">
      <alignment horizontal="right" vertical="center" wrapText="1"/>
    </xf>
    <xf numFmtId="6" fontId="13" fillId="2" borderId="1" xfId="0" applyNumberFormat="1" applyFont="1" applyFill="1" applyBorder="1" applyAlignment="1">
      <alignment horizontal="right" vertical="center" wrapText="1"/>
    </xf>
    <xf numFmtId="185" fontId="13" fillId="5" borderId="1" xfId="4" applyNumberFormat="1" applyFont="1" applyFill="1" applyBorder="1" applyAlignment="1">
      <alignment horizontal="right" vertical="center" wrapText="1"/>
    </xf>
    <xf numFmtId="183" fontId="13" fillId="6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10" fontId="13" fillId="5" borderId="0" xfId="2" applyNumberFormat="1" applyFont="1" applyFill="1"/>
    <xf numFmtId="10" fontId="13" fillId="0" borderId="0" xfId="0" applyNumberFormat="1" applyFont="1"/>
    <xf numFmtId="10" fontId="13" fillId="0" borderId="0" xfId="2" applyNumberFormat="1" applyFont="1"/>
    <xf numFmtId="0" fontId="14" fillId="0" borderId="0" xfId="0" applyFont="1" applyAlignment="1">
      <alignment horizontal="left"/>
    </xf>
    <xf numFmtId="0" fontId="4" fillId="4" borderId="0" xfId="6"/>
    <xf numFmtId="6" fontId="13" fillId="0" borderId="1" xfId="0" applyNumberFormat="1" applyFont="1" applyBorder="1"/>
    <xf numFmtId="9" fontId="13" fillId="6" borderId="1" xfId="0" applyNumberFormat="1" applyFont="1" applyFill="1" applyBorder="1"/>
    <xf numFmtId="6" fontId="12" fillId="4" borderId="1" xfId="6" applyNumberFormat="1" applyFont="1" applyBorder="1"/>
    <xf numFmtId="183" fontId="13" fillId="6" borderId="1" xfId="1" applyNumberFormat="1" applyFont="1" applyFill="1" applyBorder="1"/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83" fontId="13" fillId="6" borderId="0" xfId="0" applyNumberFormat="1" applyFont="1" applyFill="1"/>
    <xf numFmtId="10" fontId="3" fillId="3" borderId="0" xfId="5" applyNumberFormat="1"/>
    <xf numFmtId="185" fontId="3" fillId="3" borderId="0" xfId="5" applyNumberFormat="1"/>
    <xf numFmtId="166" fontId="13" fillId="0" borderId="0" xfId="2" applyNumberFormat="1" applyFont="1"/>
  </cellXfs>
  <cellStyles count="7">
    <cellStyle name="Bad" xfId="6" builtinId="27"/>
    <cellStyle name="Comma" xfId="1" builtinId="3"/>
    <cellStyle name="Currency" xfId="4" builtinId="4"/>
    <cellStyle name="Good" xfId="5" builtinId="2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news.release/cpi.nr0.htm" TargetMode="External"/><Relationship Id="rId1" Type="http://schemas.openxmlformats.org/officeDocument/2006/relationships/hyperlink" Target="https://www.bls.gov/news.release/cpi.nr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FFA0-D372-46DF-88FC-34E66A849C15}">
  <dimension ref="A1:I61"/>
  <sheetViews>
    <sheetView workbookViewId="0"/>
  </sheetViews>
  <sheetFormatPr defaultRowHeight="12" customHeight="1" x14ac:dyDescent="0.25"/>
  <cols>
    <col min="1" max="1" width="31.7109375" customWidth="1"/>
  </cols>
  <sheetData>
    <row r="1" spans="1:9" ht="12" customHeight="1" x14ac:dyDescent="0.25">
      <c r="A1" t="s">
        <v>10</v>
      </c>
    </row>
    <row r="4" spans="1:9" ht="12" customHeight="1" x14ac:dyDescent="0.25">
      <c r="A4" s="17" t="s">
        <v>11</v>
      </c>
      <c r="B4" s="1"/>
      <c r="C4" s="1"/>
      <c r="D4" s="1"/>
      <c r="E4" s="1"/>
      <c r="F4" s="1"/>
      <c r="G4" s="1"/>
      <c r="H4" s="1"/>
      <c r="I4" s="1"/>
    </row>
    <row r="5" spans="1:9" ht="12" customHeight="1" thickBot="1" x14ac:dyDescent="0.3">
      <c r="A5" s="18"/>
      <c r="B5" s="19"/>
      <c r="C5" s="19"/>
      <c r="D5" s="19"/>
      <c r="E5" s="19"/>
      <c r="F5" s="19"/>
      <c r="G5" s="19"/>
      <c r="H5" s="19"/>
      <c r="I5" s="19"/>
    </row>
    <row r="6" spans="1:9" ht="12" customHeight="1" x14ac:dyDescent="0.25">
      <c r="A6" s="20"/>
      <c r="B6" s="23" t="s">
        <v>12</v>
      </c>
      <c r="C6" s="24"/>
      <c r="D6" s="24"/>
      <c r="E6" s="24"/>
      <c r="F6" s="24"/>
      <c r="G6" s="24"/>
      <c r="H6" s="25"/>
      <c r="I6" s="3" t="s">
        <v>13</v>
      </c>
    </row>
    <row r="7" spans="1:9" ht="12" customHeight="1" x14ac:dyDescent="0.25">
      <c r="A7" s="21"/>
      <c r="B7" s="26"/>
      <c r="C7" s="27"/>
      <c r="D7" s="27"/>
      <c r="E7" s="27"/>
      <c r="F7" s="27"/>
      <c r="G7" s="27"/>
      <c r="H7" s="28"/>
      <c r="I7" s="4" t="s">
        <v>14</v>
      </c>
    </row>
    <row r="8" spans="1:9" ht="12" customHeight="1" x14ac:dyDescent="0.25">
      <c r="A8" s="21"/>
      <c r="B8" s="26"/>
      <c r="C8" s="27"/>
      <c r="D8" s="27"/>
      <c r="E8" s="27"/>
      <c r="F8" s="27"/>
      <c r="G8" s="27"/>
      <c r="H8" s="28"/>
      <c r="I8" s="4" t="s">
        <v>15</v>
      </c>
    </row>
    <row r="9" spans="1:9" ht="12" customHeight="1" thickBot="1" x14ac:dyDescent="0.3">
      <c r="A9" s="21"/>
      <c r="B9" s="29"/>
      <c r="C9" s="30"/>
      <c r="D9" s="30"/>
      <c r="E9" s="30"/>
      <c r="F9" s="30"/>
      <c r="G9" s="30"/>
      <c r="H9" s="31"/>
      <c r="I9" s="4" t="s">
        <v>16</v>
      </c>
    </row>
    <row r="10" spans="1:9" ht="12" customHeight="1" x14ac:dyDescent="0.25">
      <c r="A10" s="21"/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3" t="s">
        <v>24</v>
      </c>
      <c r="I10" s="4" t="s">
        <v>17</v>
      </c>
    </row>
    <row r="11" spans="1:9" ht="12" customHeight="1" thickBot="1" x14ac:dyDescent="0.3">
      <c r="A11" s="22"/>
      <c r="B11" s="5">
        <v>2024</v>
      </c>
      <c r="C11" s="5">
        <v>2024</v>
      </c>
      <c r="D11" s="5">
        <v>2024</v>
      </c>
      <c r="E11" s="5">
        <v>2024</v>
      </c>
      <c r="F11" s="5">
        <v>2024</v>
      </c>
      <c r="G11" s="5">
        <v>2024</v>
      </c>
      <c r="H11" s="5">
        <v>2024</v>
      </c>
      <c r="I11" s="5"/>
    </row>
    <row r="12" spans="1:9" ht="12" customHeight="1" thickBot="1" x14ac:dyDescent="0.3">
      <c r="A12" s="6" t="s">
        <v>0</v>
      </c>
      <c r="B12" s="7">
        <v>0.4</v>
      </c>
      <c r="C12" s="7">
        <v>0.3</v>
      </c>
      <c r="D12" s="7">
        <v>0</v>
      </c>
      <c r="E12" s="7">
        <v>-0.1</v>
      </c>
      <c r="F12" s="7">
        <v>0.2</v>
      </c>
      <c r="G12" s="7">
        <v>0.2</v>
      </c>
      <c r="H12" s="7">
        <v>0.2</v>
      </c>
      <c r="I12" s="38">
        <v>2.4</v>
      </c>
    </row>
    <row r="13" spans="1:9" ht="12" customHeight="1" thickBot="1" x14ac:dyDescent="0.3">
      <c r="A13" s="8" t="s">
        <v>25</v>
      </c>
      <c r="B13" s="9">
        <v>0.1</v>
      </c>
      <c r="C13" s="9">
        <v>0</v>
      </c>
      <c r="D13" s="9">
        <v>0.1</v>
      </c>
      <c r="E13" s="9">
        <v>0.2</v>
      </c>
      <c r="F13" s="9">
        <v>0.2</v>
      </c>
      <c r="G13" s="9">
        <v>0.1</v>
      </c>
      <c r="H13" s="9">
        <v>0.4</v>
      </c>
      <c r="I13" s="9">
        <v>2.2999999999999998</v>
      </c>
    </row>
    <row r="14" spans="1:9" ht="12" customHeight="1" thickBot="1" x14ac:dyDescent="0.3">
      <c r="A14" s="10" t="s">
        <v>26</v>
      </c>
      <c r="B14" s="7">
        <v>0</v>
      </c>
      <c r="C14" s="7">
        <v>-0.2</v>
      </c>
      <c r="D14" s="7">
        <v>0</v>
      </c>
      <c r="E14" s="7">
        <v>0.1</v>
      </c>
      <c r="F14" s="7">
        <v>0.1</v>
      </c>
      <c r="G14" s="7">
        <v>0</v>
      </c>
      <c r="H14" s="7">
        <v>0.4</v>
      </c>
      <c r="I14" s="7">
        <v>1.3</v>
      </c>
    </row>
    <row r="15" spans="1:9" ht="12" customHeight="1" thickBot="1" x14ac:dyDescent="0.3">
      <c r="A15" s="12" t="s">
        <v>27</v>
      </c>
      <c r="B15" s="9">
        <v>0.3</v>
      </c>
      <c r="C15" s="9">
        <v>0.3</v>
      </c>
      <c r="D15" s="9">
        <v>0.4</v>
      </c>
      <c r="E15" s="9">
        <v>0.4</v>
      </c>
      <c r="F15" s="9">
        <v>0.2</v>
      </c>
      <c r="G15" s="9">
        <v>0.3</v>
      </c>
      <c r="H15" s="9">
        <v>0.3</v>
      </c>
      <c r="I15" s="9">
        <v>3.9</v>
      </c>
    </row>
    <row r="16" spans="1:9" ht="12" customHeight="1" thickBot="1" x14ac:dyDescent="0.3">
      <c r="A16" s="13" t="s">
        <v>28</v>
      </c>
      <c r="B16" s="7">
        <v>1.1000000000000001</v>
      </c>
      <c r="C16" s="7">
        <v>1.1000000000000001</v>
      </c>
      <c r="D16" s="7">
        <v>-2</v>
      </c>
      <c r="E16" s="7">
        <v>-2</v>
      </c>
      <c r="F16" s="7">
        <v>0</v>
      </c>
      <c r="G16" s="7">
        <v>-0.8</v>
      </c>
      <c r="H16" s="7">
        <v>-1.9</v>
      </c>
      <c r="I16" s="7">
        <v>-6.8</v>
      </c>
    </row>
    <row r="17" spans="1:9" ht="12" customHeight="1" thickBot="1" x14ac:dyDescent="0.3">
      <c r="A17" s="11" t="s">
        <v>29</v>
      </c>
      <c r="B17" s="9">
        <v>1.5</v>
      </c>
      <c r="C17" s="9">
        <v>2.7</v>
      </c>
      <c r="D17" s="9">
        <v>-3.5</v>
      </c>
      <c r="E17" s="9">
        <v>-3.7</v>
      </c>
      <c r="F17" s="9">
        <v>0.1</v>
      </c>
      <c r="G17" s="9">
        <v>-0.6</v>
      </c>
      <c r="H17" s="9">
        <v>-4</v>
      </c>
      <c r="I17" s="9">
        <v>-15.3</v>
      </c>
    </row>
    <row r="18" spans="1:9" ht="12" customHeight="1" thickBot="1" x14ac:dyDescent="0.3">
      <c r="A18" s="14" t="s">
        <v>30</v>
      </c>
      <c r="B18" s="7">
        <v>1.7</v>
      </c>
      <c r="C18" s="7">
        <v>2.8</v>
      </c>
      <c r="D18" s="7">
        <v>-3.6</v>
      </c>
      <c r="E18" s="7">
        <v>-3.8</v>
      </c>
      <c r="F18" s="7">
        <v>0</v>
      </c>
      <c r="G18" s="7">
        <v>-0.6</v>
      </c>
      <c r="H18" s="7">
        <v>-4.0999999999999996</v>
      </c>
      <c r="I18" s="7">
        <v>-15.3</v>
      </c>
    </row>
    <row r="19" spans="1:9" ht="12" customHeight="1" thickBot="1" x14ac:dyDescent="0.3">
      <c r="A19" s="15" t="s">
        <v>31</v>
      </c>
      <c r="B19" s="9">
        <v>-1.3</v>
      </c>
      <c r="C19" s="9">
        <v>0.9</v>
      </c>
      <c r="D19" s="9">
        <v>-0.4</v>
      </c>
      <c r="E19" s="9">
        <v>-2.4</v>
      </c>
      <c r="F19" s="9">
        <v>0.9</v>
      </c>
      <c r="G19" s="9">
        <v>-1.9</v>
      </c>
      <c r="H19" s="9">
        <v>-6</v>
      </c>
      <c r="I19" s="9">
        <v>-22.4</v>
      </c>
    </row>
    <row r="20" spans="1:9" ht="12" customHeight="1" thickBot="1" x14ac:dyDescent="0.3">
      <c r="A20" s="10" t="s">
        <v>32</v>
      </c>
      <c r="B20" s="7">
        <v>0.7</v>
      </c>
      <c r="C20" s="7">
        <v>-0.7</v>
      </c>
      <c r="D20" s="7">
        <v>-0.2</v>
      </c>
      <c r="E20" s="7">
        <v>-0.1</v>
      </c>
      <c r="F20" s="7">
        <v>-0.1</v>
      </c>
      <c r="G20" s="7">
        <v>-0.9</v>
      </c>
      <c r="H20" s="7">
        <v>0.7</v>
      </c>
      <c r="I20" s="7">
        <v>3.4</v>
      </c>
    </row>
    <row r="21" spans="1:9" ht="12" customHeight="1" thickBot="1" x14ac:dyDescent="0.3">
      <c r="A21" s="15" t="s">
        <v>33</v>
      </c>
      <c r="B21" s="9">
        <v>0.9</v>
      </c>
      <c r="C21" s="9">
        <v>-0.1</v>
      </c>
      <c r="D21" s="9">
        <v>0</v>
      </c>
      <c r="E21" s="9">
        <v>-0.7</v>
      </c>
      <c r="F21" s="9">
        <v>0.1</v>
      </c>
      <c r="G21" s="9">
        <v>-0.7</v>
      </c>
      <c r="H21" s="9">
        <v>0.7</v>
      </c>
      <c r="I21" s="9">
        <v>3.7</v>
      </c>
    </row>
    <row r="22" spans="1:9" ht="12" customHeight="1" thickBot="1" x14ac:dyDescent="0.3">
      <c r="A22" s="14" t="s">
        <v>34</v>
      </c>
      <c r="B22" s="7">
        <v>0</v>
      </c>
      <c r="C22" s="7">
        <v>-2.9</v>
      </c>
      <c r="D22" s="7">
        <v>-0.8</v>
      </c>
      <c r="E22" s="7">
        <v>2.4</v>
      </c>
      <c r="F22" s="7">
        <v>-0.7</v>
      </c>
      <c r="G22" s="7">
        <v>-1.9</v>
      </c>
      <c r="H22" s="7">
        <v>0.7</v>
      </c>
      <c r="I22" s="7">
        <v>2</v>
      </c>
    </row>
    <row r="23" spans="1:9" ht="12" customHeight="1" thickBot="1" x14ac:dyDescent="0.3">
      <c r="A23" s="8" t="s">
        <v>35</v>
      </c>
      <c r="B23" s="9">
        <v>0.4</v>
      </c>
      <c r="C23" s="9">
        <v>0.3</v>
      </c>
      <c r="D23" s="9">
        <v>0.2</v>
      </c>
      <c r="E23" s="9">
        <v>0.1</v>
      </c>
      <c r="F23" s="9">
        <v>0.2</v>
      </c>
      <c r="G23" s="9">
        <v>0.3</v>
      </c>
      <c r="H23" s="9">
        <v>0.3</v>
      </c>
      <c r="I23" s="9">
        <v>3.3</v>
      </c>
    </row>
    <row r="24" spans="1:9" ht="12" customHeight="1" thickBot="1" x14ac:dyDescent="0.3">
      <c r="A24" s="10" t="s">
        <v>36</v>
      </c>
      <c r="B24" s="7">
        <v>-0.2</v>
      </c>
      <c r="C24" s="7">
        <v>-0.1</v>
      </c>
      <c r="D24" s="7">
        <v>0</v>
      </c>
      <c r="E24" s="7">
        <v>-0.1</v>
      </c>
      <c r="F24" s="7">
        <v>-0.3</v>
      </c>
      <c r="G24" s="7">
        <v>-0.2</v>
      </c>
      <c r="H24" s="7">
        <v>0.2</v>
      </c>
      <c r="I24" s="7">
        <v>-1</v>
      </c>
    </row>
    <row r="25" spans="1:9" ht="12" customHeight="1" thickBot="1" x14ac:dyDescent="0.3">
      <c r="A25" s="15" t="s">
        <v>37</v>
      </c>
      <c r="B25" s="9">
        <v>-0.2</v>
      </c>
      <c r="C25" s="9">
        <v>-0.4</v>
      </c>
      <c r="D25" s="9">
        <v>-0.5</v>
      </c>
      <c r="E25" s="9">
        <v>-0.2</v>
      </c>
      <c r="F25" s="9">
        <v>-0.2</v>
      </c>
      <c r="G25" s="9">
        <v>0</v>
      </c>
      <c r="H25" s="9">
        <v>0.2</v>
      </c>
      <c r="I25" s="9">
        <v>-1.3</v>
      </c>
    </row>
    <row r="26" spans="1:9" ht="12" customHeight="1" thickBot="1" x14ac:dyDescent="0.3">
      <c r="A26" s="14" t="s">
        <v>38</v>
      </c>
      <c r="B26" s="7">
        <v>-1.1000000000000001</v>
      </c>
      <c r="C26" s="7">
        <v>-1.4</v>
      </c>
      <c r="D26" s="7">
        <v>0.6</v>
      </c>
      <c r="E26" s="7">
        <v>-1.5</v>
      </c>
      <c r="F26" s="7">
        <v>-2.2999999999999998</v>
      </c>
      <c r="G26" s="7">
        <v>-1</v>
      </c>
      <c r="H26" s="7">
        <v>0.3</v>
      </c>
      <c r="I26" s="7">
        <v>-5.0999999999999996</v>
      </c>
    </row>
    <row r="27" spans="1:9" ht="12" customHeight="1" thickBot="1" x14ac:dyDescent="0.3">
      <c r="A27" s="15" t="s">
        <v>39</v>
      </c>
      <c r="B27" s="9">
        <v>0.7</v>
      </c>
      <c r="C27" s="9">
        <v>1.2</v>
      </c>
      <c r="D27" s="9">
        <v>-0.3</v>
      </c>
      <c r="E27" s="9">
        <v>0.1</v>
      </c>
      <c r="F27" s="9">
        <v>-0.4</v>
      </c>
      <c r="G27" s="9">
        <v>0.3</v>
      </c>
      <c r="H27" s="9">
        <v>1.1000000000000001</v>
      </c>
      <c r="I27" s="9">
        <v>1.8</v>
      </c>
    </row>
    <row r="28" spans="1:9" ht="12" customHeight="1" thickBot="1" x14ac:dyDescent="0.3">
      <c r="A28" s="16" t="s">
        <v>40</v>
      </c>
      <c r="B28" s="7">
        <v>0.2</v>
      </c>
      <c r="C28" s="7">
        <v>0.4</v>
      </c>
      <c r="D28" s="7">
        <v>1.3</v>
      </c>
      <c r="E28" s="7">
        <v>0.2</v>
      </c>
      <c r="F28" s="7">
        <v>0.2</v>
      </c>
      <c r="G28" s="7">
        <v>-0.2</v>
      </c>
      <c r="H28" s="7">
        <v>-0.7</v>
      </c>
      <c r="I28" s="7">
        <v>1.6</v>
      </c>
    </row>
    <row r="29" spans="1:9" ht="12" customHeight="1" thickBot="1" x14ac:dyDescent="0.3">
      <c r="A29" s="11" t="s">
        <v>41</v>
      </c>
      <c r="B29" s="9">
        <v>0.5</v>
      </c>
      <c r="C29" s="9">
        <v>0.4</v>
      </c>
      <c r="D29" s="9">
        <v>0.2</v>
      </c>
      <c r="E29" s="9">
        <v>0.1</v>
      </c>
      <c r="F29" s="9">
        <v>0.3</v>
      </c>
      <c r="G29" s="9">
        <v>0.4</v>
      </c>
      <c r="H29" s="9">
        <v>0.4</v>
      </c>
      <c r="I29" s="9">
        <v>4.7</v>
      </c>
    </row>
    <row r="30" spans="1:9" ht="12" customHeight="1" thickBot="1" x14ac:dyDescent="0.3">
      <c r="A30" s="14" t="s">
        <v>42</v>
      </c>
      <c r="B30" s="7">
        <v>0.4</v>
      </c>
      <c r="C30" s="7">
        <v>0.4</v>
      </c>
      <c r="D30" s="7">
        <v>0.4</v>
      </c>
      <c r="E30" s="7">
        <v>0.2</v>
      </c>
      <c r="F30" s="7">
        <v>0.4</v>
      </c>
      <c r="G30" s="7">
        <v>0.5</v>
      </c>
      <c r="H30" s="7">
        <v>0.2</v>
      </c>
      <c r="I30" s="7">
        <v>4.9000000000000004</v>
      </c>
    </row>
    <row r="31" spans="1:9" ht="12" customHeight="1" thickBot="1" x14ac:dyDescent="0.3">
      <c r="A31" s="15" t="s">
        <v>43</v>
      </c>
      <c r="B31" s="9">
        <v>1.5</v>
      </c>
      <c r="C31" s="9">
        <v>0.9</v>
      </c>
      <c r="D31" s="9">
        <v>-0.5</v>
      </c>
      <c r="E31" s="9">
        <v>-0.5</v>
      </c>
      <c r="F31" s="9">
        <v>0.4</v>
      </c>
      <c r="G31" s="9">
        <v>0.9</v>
      </c>
      <c r="H31" s="9">
        <v>1.4</v>
      </c>
      <c r="I31" s="9">
        <v>8.5</v>
      </c>
    </row>
    <row r="32" spans="1:9" ht="12" customHeight="1" thickBot="1" x14ac:dyDescent="0.3">
      <c r="A32" s="14" t="s">
        <v>44</v>
      </c>
      <c r="B32" s="7">
        <v>0.6</v>
      </c>
      <c r="C32" s="7">
        <v>0.4</v>
      </c>
      <c r="D32" s="7">
        <v>0.3</v>
      </c>
      <c r="E32" s="7">
        <v>0.2</v>
      </c>
      <c r="F32" s="7">
        <v>-0.3</v>
      </c>
      <c r="G32" s="7">
        <v>-0.1</v>
      </c>
      <c r="H32" s="7">
        <v>0.7</v>
      </c>
      <c r="I32" s="7">
        <v>3.6</v>
      </c>
    </row>
    <row r="33" spans="1:9" ht="12" customHeight="1" x14ac:dyDescent="0.25">
      <c r="A33" s="32" t="s">
        <v>45</v>
      </c>
      <c r="B33" s="33"/>
      <c r="C33" s="33"/>
      <c r="D33" s="33"/>
      <c r="E33" s="33"/>
      <c r="F33" s="33"/>
      <c r="G33" s="33"/>
      <c r="H33" s="33"/>
      <c r="I33" s="34"/>
    </row>
    <row r="34" spans="1:9" ht="12" customHeight="1" thickBot="1" x14ac:dyDescent="0.3">
      <c r="A34" s="35" t="s">
        <v>46</v>
      </c>
      <c r="B34" s="36"/>
      <c r="C34" s="36"/>
      <c r="D34" s="36"/>
      <c r="E34" s="36"/>
      <c r="F34" s="36"/>
      <c r="G34" s="36"/>
      <c r="H34" s="36"/>
      <c r="I34" s="37"/>
    </row>
    <row r="37" spans="1:9" ht="12" customHeight="1" x14ac:dyDescent="0.25">
      <c r="A37" s="40" t="s">
        <v>47</v>
      </c>
    </row>
    <row r="38" spans="1:9" ht="12" customHeight="1" x14ac:dyDescent="0.25">
      <c r="A38" s="40" t="s">
        <v>48</v>
      </c>
    </row>
    <row r="39" spans="1:9" ht="12" customHeight="1" x14ac:dyDescent="0.25">
      <c r="A39" s="40" t="s">
        <v>49</v>
      </c>
    </row>
    <row r="40" spans="1:9" ht="12" customHeight="1" x14ac:dyDescent="0.25">
      <c r="A40" s="40" t="s">
        <v>50</v>
      </c>
    </row>
    <row r="41" spans="1:9" ht="12" customHeight="1" x14ac:dyDescent="0.25">
      <c r="A41" s="40" t="s">
        <v>51</v>
      </c>
    </row>
    <row r="42" spans="1:9" ht="12" customHeight="1" x14ac:dyDescent="0.25">
      <c r="A42" s="39"/>
    </row>
    <row r="43" spans="1:9" ht="12" customHeight="1" x14ac:dyDescent="0.25">
      <c r="A43" s="40" t="s">
        <v>52</v>
      </c>
    </row>
    <row r="44" spans="1:9" ht="12" customHeight="1" x14ac:dyDescent="0.25">
      <c r="A44" s="39"/>
    </row>
    <row r="45" spans="1:9" ht="12" customHeight="1" x14ac:dyDescent="0.25">
      <c r="A45" s="40" t="s">
        <v>53</v>
      </c>
    </row>
    <row r="46" spans="1:9" ht="12" customHeight="1" x14ac:dyDescent="0.25">
      <c r="A46" s="40" t="s">
        <v>54</v>
      </c>
    </row>
    <row r="47" spans="1:9" ht="12" customHeight="1" x14ac:dyDescent="0.25">
      <c r="A47" s="40" t="s">
        <v>55</v>
      </c>
    </row>
    <row r="48" spans="1:9" ht="12" customHeight="1" x14ac:dyDescent="0.25">
      <c r="A48" s="39"/>
    </row>
    <row r="49" spans="1:1" ht="12" customHeight="1" x14ac:dyDescent="0.25">
      <c r="A49" s="40" t="s">
        <v>56</v>
      </c>
    </row>
    <row r="50" spans="1:1" ht="12" customHeight="1" x14ac:dyDescent="0.25">
      <c r="A50" s="40" t="s">
        <v>57</v>
      </c>
    </row>
    <row r="51" spans="1:1" ht="12" customHeight="1" x14ac:dyDescent="0.25">
      <c r="A51" s="40" t="s">
        <v>58</v>
      </c>
    </row>
    <row r="52" spans="1:1" ht="12" customHeight="1" x14ac:dyDescent="0.25">
      <c r="A52" s="40" t="s">
        <v>59</v>
      </c>
    </row>
    <row r="53" spans="1:1" ht="12" customHeight="1" x14ac:dyDescent="0.25">
      <c r="A53" s="39"/>
    </row>
    <row r="54" spans="1:1" ht="12" customHeight="1" x14ac:dyDescent="0.25">
      <c r="A54" s="40" t="s">
        <v>60</v>
      </c>
    </row>
    <row r="55" spans="1:1" ht="12" customHeight="1" x14ac:dyDescent="0.25">
      <c r="A55" s="40" t="s">
        <v>61</v>
      </c>
    </row>
    <row r="56" spans="1:1" ht="12" customHeight="1" x14ac:dyDescent="0.25">
      <c r="A56" s="40" t="s">
        <v>62</v>
      </c>
    </row>
    <row r="57" spans="1:1" ht="12" customHeight="1" x14ac:dyDescent="0.25">
      <c r="A57" s="39"/>
    </row>
    <row r="58" spans="1:1" ht="12" customHeight="1" x14ac:dyDescent="0.25">
      <c r="A58" s="40" t="s">
        <v>63</v>
      </c>
    </row>
    <row r="59" spans="1:1" ht="12" customHeight="1" x14ac:dyDescent="0.25">
      <c r="A59" s="40" t="s">
        <v>64</v>
      </c>
    </row>
    <row r="60" spans="1:1" ht="12" customHeight="1" x14ac:dyDescent="0.25">
      <c r="A60" s="40" t="s">
        <v>65</v>
      </c>
    </row>
    <row r="61" spans="1:1" ht="12" customHeight="1" x14ac:dyDescent="0.25">
      <c r="A61" s="40" t="s">
        <v>66</v>
      </c>
    </row>
  </sheetData>
  <mergeCells count="6">
    <mergeCell ref="A4:I4"/>
    <mergeCell ref="A5:I5"/>
    <mergeCell ref="A6:A11"/>
    <mergeCell ref="B6:H9"/>
    <mergeCell ref="A33:I33"/>
    <mergeCell ref="A34:I34"/>
  </mergeCells>
  <hyperlinks>
    <hyperlink ref="A15" r:id="rId1" location="cpi_pressa.f.1" tooltip="Click to jump to footnotes at bottom of the table" display="https://www.bls.gov/news.release/cpi.nr0.htm - cpi_pressa.f.1" xr:uid="{023C26EC-4DFB-4BF2-A3C8-372DDF25132A}"/>
    <hyperlink ref="A28" r:id="rId2" location="cpi_pressa.f.1" tooltip="Click to jump to footnotes at bottom of the table" display="https://www.bls.gov/news.release/cpi.nr0.htm - cpi_pressa.f.1" xr:uid="{2B87C431-2C13-4B47-BF7C-D3DF739FD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38B2-E2FB-4395-8CB3-4096EAACDB72}">
  <dimension ref="A2:S43"/>
  <sheetViews>
    <sheetView tabSelected="1" topLeftCell="A13" workbookViewId="0">
      <selection activeCell="B43" sqref="B43"/>
    </sheetView>
  </sheetViews>
  <sheetFormatPr defaultRowHeight="15" x14ac:dyDescent="0.25"/>
  <cols>
    <col min="1" max="1" width="43.42578125" style="52" customWidth="1"/>
    <col min="2" max="2" width="16" style="43" customWidth="1"/>
    <col min="3" max="3" width="18.5703125" style="43" bestFit="1" customWidth="1"/>
    <col min="4" max="4" width="10" style="43" customWidth="1"/>
    <col min="5" max="6" width="9.140625" style="43"/>
    <col min="7" max="7" width="12.28515625" style="43" customWidth="1"/>
    <col min="8" max="16384" width="9.140625" style="43"/>
  </cols>
  <sheetData>
    <row r="2" spans="1:19" x14ac:dyDescent="0.25">
      <c r="A2" s="62" t="s">
        <v>8</v>
      </c>
      <c r="B2" s="63"/>
      <c r="C2" s="64"/>
    </row>
    <row r="3" spans="1:19" x14ac:dyDescent="0.25">
      <c r="A3" s="44" t="s">
        <v>71</v>
      </c>
      <c r="B3" s="45" t="s">
        <v>1</v>
      </c>
      <c r="C3" s="45" t="s">
        <v>2</v>
      </c>
      <c r="D3" s="43" t="s">
        <v>4</v>
      </c>
    </row>
    <row r="4" spans="1:19" x14ac:dyDescent="0.25">
      <c r="A4" s="44">
        <v>2019</v>
      </c>
      <c r="B4" s="45"/>
      <c r="C4" s="46">
        <v>22033625</v>
      </c>
      <c r="D4" s="47">
        <v>0.5</v>
      </c>
    </row>
    <row r="5" spans="1:19" x14ac:dyDescent="0.25">
      <c r="A5" s="44">
        <v>2020</v>
      </c>
      <c r="B5" s="48">
        <v>19385165</v>
      </c>
      <c r="C5" s="49">
        <v>19876866</v>
      </c>
      <c r="D5" s="47">
        <v>1</v>
      </c>
    </row>
    <row r="6" spans="1:19" x14ac:dyDescent="0.25">
      <c r="A6" s="44">
        <v>2021</v>
      </c>
      <c r="B6" s="48">
        <v>19388177</v>
      </c>
      <c r="C6" s="49">
        <v>19713884</v>
      </c>
      <c r="D6" s="47">
        <v>1</v>
      </c>
    </row>
    <row r="7" spans="1:19" x14ac:dyDescent="0.25">
      <c r="A7" s="44">
        <v>2022</v>
      </c>
      <c r="B7" s="48">
        <v>18160280</v>
      </c>
      <c r="C7" s="49">
        <v>18335183</v>
      </c>
      <c r="D7" s="47">
        <v>1</v>
      </c>
    </row>
    <row r="8" spans="1:19" x14ac:dyDescent="0.25">
      <c r="A8" s="44">
        <v>2023</v>
      </c>
      <c r="B8" s="48">
        <v>19200429</v>
      </c>
      <c r="C8" s="49">
        <v>20309730</v>
      </c>
      <c r="D8" s="47">
        <v>1</v>
      </c>
    </row>
    <row r="9" spans="1:19" x14ac:dyDescent="0.25">
      <c r="A9" s="44">
        <v>2024</v>
      </c>
      <c r="B9" s="48">
        <v>20304057</v>
      </c>
      <c r="C9" s="50">
        <f>B9*D12</f>
        <v>20864532.231245533</v>
      </c>
      <c r="D9" s="47">
        <v>0.5</v>
      </c>
    </row>
    <row r="10" spans="1:19" x14ac:dyDescent="0.25">
      <c r="A10" s="44" t="s">
        <v>6</v>
      </c>
      <c r="B10" s="45"/>
      <c r="C10" s="51">
        <f>SUMPRODUCT(C4:C9,D4:D9)/5</f>
        <v>19936948.32312455</v>
      </c>
    </row>
    <row r="12" spans="1:19" x14ac:dyDescent="0.25">
      <c r="A12" s="52" t="s">
        <v>3</v>
      </c>
      <c r="D12" s="53">
        <f>SUM(C5:C8)/SUM(B5:B8)</f>
        <v>1.0276041005620469</v>
      </c>
    </row>
    <row r="14" spans="1:19" x14ac:dyDescent="0.25">
      <c r="A14" s="62" t="s">
        <v>7</v>
      </c>
      <c r="B14" s="63"/>
      <c r="C14" s="6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 s="41"/>
      <c r="B15" s="42"/>
      <c r="C15" s="42" t="s">
        <v>4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 s="41">
        <v>2019</v>
      </c>
      <c r="B16" s="58">
        <v>28675504</v>
      </c>
      <c r="C16" s="59">
        <v>0.5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41">
        <v>2020</v>
      </c>
      <c r="B17" s="58">
        <v>31101819</v>
      </c>
      <c r="C17" s="59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41">
        <v>2021</v>
      </c>
      <c r="B18" s="58">
        <v>27210447</v>
      </c>
      <c r="C18" s="59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41">
        <v>2022</v>
      </c>
      <c r="B19" s="58">
        <v>18712604</v>
      </c>
      <c r="C19" s="59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41">
        <v>2023</v>
      </c>
      <c r="B20" s="58">
        <v>34635423</v>
      </c>
      <c r="C20" s="59">
        <v>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41">
        <v>2024</v>
      </c>
      <c r="B21" s="60">
        <v>34000000</v>
      </c>
      <c r="C21" s="59">
        <v>0.5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41" t="s">
        <v>5</v>
      </c>
      <c r="B22" s="58">
        <f>AVERAGE(B16:B20)</f>
        <v>28067159.399999999</v>
      </c>
      <c r="C22" s="4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44" t="s">
        <v>6</v>
      </c>
      <c r="B23" s="61">
        <f>SUMPRODUCT(B16:B21,C16:C21)/5</f>
        <v>28599609</v>
      </c>
      <c r="C23" s="42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" t="s">
        <v>73</v>
      </c>
      <c r="B24" s="57"/>
      <c r="C24" s="57"/>
      <c r="D24" s="57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" t="s">
        <v>72</v>
      </c>
      <c r="B25" s="57"/>
      <c r="C25" s="57"/>
      <c r="D25" s="57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56" t="s">
        <v>9</v>
      </c>
      <c r="B27" s="65">
        <f>+B23+C10</f>
        <v>48536557.32312455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52" t="s">
        <v>68</v>
      </c>
      <c r="B29" s="54">
        <v>2.4E-2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52" t="s">
        <v>69</v>
      </c>
      <c r="B30" s="54"/>
      <c r="C30" s="43" t="s">
        <v>70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52">
        <v>2024</v>
      </c>
      <c r="B31" s="55">
        <v>1</v>
      </c>
      <c r="C31" s="47">
        <v>0.5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52">
        <v>2025</v>
      </c>
      <c r="B32" s="55">
        <f>1+B29</f>
        <v>1.024</v>
      </c>
      <c r="C32" s="47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52">
        <v>2026</v>
      </c>
      <c r="B33" s="55">
        <f>B32*B$32</f>
        <v>1.048576</v>
      </c>
      <c r="C33" s="47">
        <v>1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52">
        <v>2027</v>
      </c>
      <c r="B34" s="55">
        <f>B33*B$32</f>
        <v>1.0737418240000001</v>
      </c>
      <c r="C34" s="47">
        <v>1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52">
        <v>2028</v>
      </c>
      <c r="B35" s="55">
        <f>B34*B$32</f>
        <v>1.0995116277760002</v>
      </c>
      <c r="C35" s="47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52">
        <v>2029</v>
      </c>
      <c r="B36" s="55">
        <f>B35*B$32</f>
        <v>1.1258999068426243</v>
      </c>
      <c r="C36" s="47">
        <v>0.5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56" t="s">
        <v>67</v>
      </c>
      <c r="B37" s="66">
        <f>SUMPRODUCT(B31:B36,C31:C36)/5</f>
        <v>1.0617558810394625</v>
      </c>
    </row>
    <row r="39" spans="1:19" x14ac:dyDescent="0.25">
      <c r="A39" s="56" t="s">
        <v>74</v>
      </c>
      <c r="B39" s="67">
        <f>B37*C9</f>
        <v>22153039.801662363</v>
      </c>
    </row>
    <row r="40" spans="1:19" x14ac:dyDescent="0.25">
      <c r="A40" s="56" t="s">
        <v>75</v>
      </c>
      <c r="B40" s="67">
        <f>B37*B21</f>
        <v>36099699.955341727</v>
      </c>
    </row>
    <row r="41" spans="1:19" x14ac:dyDescent="0.25">
      <c r="A41" s="56" t="s">
        <v>76</v>
      </c>
      <c r="B41" s="67">
        <f>B40+B39</f>
        <v>58252739.75700409</v>
      </c>
    </row>
    <row r="43" spans="1:19" x14ac:dyDescent="0.25">
      <c r="A43" s="52" t="s">
        <v>77</v>
      </c>
      <c r="B43" s="68">
        <f>B41/B27</f>
        <v>1.2001827688188837</v>
      </c>
    </row>
  </sheetData>
  <mergeCells count="2">
    <mergeCell ref="A14:C14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7D968-FAC7-4BB4-9482-65C99F98D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79B53-4B9C-484C-903B-CF4D129B132A}">
  <ds:schemaRefs>
    <ds:schemaRef ds:uri="http://schemas.microsoft.com/office/infopath/2007/PartnerControls"/>
    <ds:schemaRef ds:uri="f3cc449e-d972-460a-b378-179ab45bd9c2"/>
    <ds:schemaRef ds:uri="http://purl.org/dc/elements/1.1/"/>
    <ds:schemaRef ds:uri="e857edc0-520f-4533-8f0e-2471aabd30f4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4E4DC2-D7FF-4244-9541-AD32EA48F91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947e6b-ff26-4b13-ae1c-573c6750c888}" enabled="0" method="" siteId="{0b947e6b-ff26-4b13-ae1c-573c6750c8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C-CPI-U</vt:lpstr>
      <vt:lpstr>Computations</vt:lpstr>
      <vt:lpstr>'C-CPI-U'!cpi_pressa.f.1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Brownsberger, William (SEN)</cp:lastModifiedBy>
  <dcterms:created xsi:type="dcterms:W3CDTF">2024-10-18T00:15:52Z</dcterms:created>
  <dcterms:modified xsi:type="dcterms:W3CDTF">2024-10-18T12:03:43Z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73999810-ae53-44c1-bb0b-8a9b6a089387</vt:lpwstr>
  </property>
  <property fmtid="{D5CDD505-2E9C-101B-9397-08002B2CF9AE}" pid="3" name="ContentTypeId">
    <vt:lpwstr>0x010100FD407935E43F4149BD27F899D609E5A1</vt:lpwstr>
  </property>
</Properties>
</file>