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defaultThemeVersion="124226"/>
  <mc:AlternateContent xmlns:mc="http://schemas.openxmlformats.org/markup-compatibility/2006">
    <mc:Choice Requires="x15">
      <x15ac:absPath xmlns:x15ac="http://schemas.microsoft.com/office/spreadsheetml/2010/11/ac" url="https://malegislature-my.sharepoint.com/personal/william_brownsberger_masenate_gov/Documents/Housing/"/>
    </mc:Choice>
  </mc:AlternateContent>
  <xr:revisionPtr revIDLastSave="0" documentId="8_{E001FCF7-FDC8-4012-A418-A776D649C916}" xr6:coauthVersionLast="47" xr6:coauthVersionMax="47" xr10:uidLastSave="{00000000-0000-0000-0000-000000000000}"/>
  <bookViews>
    <workbookView xWindow="13530" yWindow="1335" windowWidth="29445" windowHeight="18015" firstSheet="7" activeTab="7" xr2:uid="{00000000-000D-0000-FFFF-FFFF00000000}"/>
    <workbookView xWindow="26610" yWindow="1185" windowWidth="29445" windowHeight="18015" firstSheet="9" activeTab="10" xr2:uid="{169270A0-AB0C-4A85-9942-4EA77D022DB8}"/>
  </bookViews>
  <sheets>
    <sheet name="Source" sheetId="10" r:id="rId1"/>
    <sheet name="Final table for use in post" sheetId="8" r:id="rId2"/>
    <sheet name="Data dictionary" sheetId="3" r:id="rId3"/>
    <sheet name="notes" sheetId="4" r:id="rId4"/>
    <sheet name="houshold -- info" sheetId="6" r:id="rId5"/>
    <sheet name="household data" sheetId="5" r:id="rId6"/>
    <sheet name="Poverty Levels" sheetId="11" r:id="rId7"/>
    <sheet name="Summary chart" sheetId="12" r:id="rId8"/>
    <sheet name="Housing Programs" sheetId="9" r:id="rId9"/>
    <sheet name="Poverty Data -- Info" sheetId="13" r:id="rId10"/>
    <sheet name="Poverty Data -- Data" sheetId="14" r:id="rId11"/>
  </sheets>
  <definedNames>
    <definedName name="LowMod2020b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1" l="1"/>
  <c r="H15" i="11"/>
  <c r="G15" i="11"/>
  <c r="F15" i="11"/>
  <c r="E15" i="11"/>
  <c r="D15" i="11"/>
  <c r="C15" i="11"/>
  <c r="B15" i="11"/>
  <c r="I13" i="11"/>
  <c r="H13" i="11"/>
  <c r="G13" i="11"/>
  <c r="F13" i="11"/>
  <c r="E13" i="11"/>
  <c r="D13" i="11"/>
  <c r="C13" i="11"/>
  <c r="B13" i="11"/>
  <c r="I14" i="11"/>
  <c r="H14" i="11"/>
  <c r="G14" i="11"/>
  <c r="F14" i="11"/>
  <c r="E14" i="11"/>
  <c r="D14" i="11"/>
  <c r="C14" i="11"/>
  <c r="B14" i="11"/>
  <c r="K5" i="11"/>
  <c r="K4" i="11"/>
  <c r="K3" i="11"/>
  <c r="I9" i="11"/>
  <c r="H9" i="11"/>
  <c r="G9" i="11"/>
  <c r="F9" i="11"/>
  <c r="E9" i="11"/>
  <c r="D9" i="11"/>
  <c r="C9" i="11"/>
  <c r="I8" i="11"/>
  <c r="H8" i="11"/>
  <c r="G8" i="11"/>
  <c r="F8" i="11"/>
  <c r="E8" i="11"/>
  <c r="D8" i="11"/>
  <c r="C8" i="11"/>
  <c r="I7" i="11"/>
  <c r="H7" i="11"/>
  <c r="G7" i="11"/>
  <c r="F7" i="11"/>
  <c r="E7" i="11"/>
  <c r="D7" i="11"/>
  <c r="C7" i="11"/>
  <c r="B9" i="11"/>
  <c r="B8" i="11"/>
  <c r="B7" i="11"/>
  <c r="B12" i="9" l="1"/>
  <c r="C11" i="9"/>
  <c r="C10" i="9" l="1"/>
  <c r="C12" i="9" s="1"/>
  <c r="J7" i="5"/>
  <c r="H7" i="5"/>
  <c r="F7" i="5"/>
  <c r="D7" i="5"/>
  <c r="B7" i="5"/>
</calcChain>
</file>

<file path=xl/sharedStrings.xml><?xml version="1.0" encoding="utf-8"?>
<sst xmlns="http://schemas.openxmlformats.org/spreadsheetml/2006/main" count="970" uniqueCount="668">
  <si>
    <t>Sources for persons at LMI levels.</t>
  </si>
  <si>
    <t>https://www.hudexchange.info/programs/acs-low-mod-summary-data/</t>
  </si>
  <si>
    <t>https://www.hudexchange.info/programs/acs-low-mod-summary-data/acs-low-mod-summary-data-block-groups-places/</t>
  </si>
  <si>
    <t>https://www.hudexchange.info/sites/onecpd/assets/File/ACS-2020-Low-Mod-Block-Group-All.xlsx</t>
  </si>
  <si>
    <t>Under 50% of AMI</t>
  </si>
  <si>
    <t>50-80% of AMI</t>
  </si>
  <si>
    <t>All &lt; 80% of AMI</t>
  </si>
  <si>
    <t>80-120% of AMI</t>
  </si>
  <si>
    <t>Household Population</t>
  </si>
  <si>
    <t>Barnstable County</t>
  </si>
  <si>
    <t>Berkshire County</t>
  </si>
  <si>
    <t>Bristol County</t>
  </si>
  <si>
    <t>Dukes County</t>
  </si>
  <si>
    <t>Essex County</t>
  </si>
  <si>
    <t>Franklin County</t>
  </si>
  <si>
    <t>Hampden County</t>
  </si>
  <si>
    <t>Hampshire County</t>
  </si>
  <si>
    <t>Middlesex County</t>
  </si>
  <si>
    <t>Nantucket County</t>
  </si>
  <si>
    <t>Norfolk County</t>
  </si>
  <si>
    <t>Plymouth County</t>
  </si>
  <si>
    <t>Suffolk County</t>
  </si>
  <si>
    <t>Worcester County</t>
  </si>
  <si>
    <t xml:space="preserve">Barnstable </t>
  </si>
  <si>
    <t xml:space="preserve">Berkshire </t>
  </si>
  <si>
    <t xml:space="preserve">Bristol </t>
  </si>
  <si>
    <t xml:space="preserve">Dukes </t>
  </si>
  <si>
    <t xml:space="preserve">Essex </t>
  </si>
  <si>
    <t xml:space="preserve">Franklin </t>
  </si>
  <si>
    <t xml:space="preserve">Hampden </t>
  </si>
  <si>
    <t xml:space="preserve">Hampshire </t>
  </si>
  <si>
    <t xml:space="preserve">Middlesex </t>
  </si>
  <si>
    <t xml:space="preserve">Nantucket </t>
  </si>
  <si>
    <t xml:space="preserve">Norfolk </t>
  </si>
  <si>
    <t xml:space="preserve">Plymouth </t>
  </si>
  <si>
    <t xml:space="preserve">Suffolk </t>
  </si>
  <si>
    <t xml:space="preserve">Worcester </t>
  </si>
  <si>
    <t>The table below provides definitions for each of the fields used in the ACS Low- and Moderate-Income Summary Data.</t>
  </si>
  <si>
    <t>Field</t>
  </si>
  <si>
    <t>Definition</t>
  </si>
  <si>
    <t>CDBGUOGID</t>
  </si>
  <si>
    <t>The CDBG Unit of Government Identification Code. This is a HUD assigned identifier to each grantee. The first two characters of the CDBGUOGID is the Federal Information Processing Standards (FIPS) numeric state code; the last 4 characters of the CDBGUOGID is the HUD Place Code.</t>
  </si>
  <si>
    <t>CDBGNAME</t>
  </si>
  <si>
    <t>The name of the CDBG formula program jurisdiction that covers this area</t>
  </si>
  <si>
    <t>CDBGTYPE</t>
  </si>
  <si>
    <t>Metropolitan Cities are "51" (principal city) and "52" (non-principal city). Urban Counties are "61".</t>
  </si>
  <si>
    <t>STUSAB</t>
  </si>
  <si>
    <t>The state abbreviation.</t>
  </si>
  <si>
    <t>GEOID</t>
  </si>
  <si>
    <t>This is the concatenation of State, County, Tract, and Block Group FIPS codes.</t>
  </si>
  <si>
    <t>GEONAME</t>
  </si>
  <si>
    <t>The name of the block group, place, county, or county subdivision.</t>
  </si>
  <si>
    <t>STATE</t>
  </si>
  <si>
    <t>The numeric Federal Information Process Standards (FIPS) state code.</t>
  </si>
  <si>
    <t>CONCIT</t>
  </si>
  <si>
    <t>The abbreviation for Consolidated City summary level of the Census Geographies. See Summary Level for more information.</t>
  </si>
  <si>
    <t>COUNTY</t>
  </si>
  <si>
    <t>The numeric Federal Information Processing Standards (FIPS) county code.</t>
  </si>
  <si>
    <t>COUNTYNAME</t>
  </si>
  <si>
    <t>The Name of the County.</t>
  </si>
  <si>
    <t>COUSUB</t>
  </si>
  <si>
    <t>The numeric Federal Information Processing Standards (FIPS) county subdivision code.</t>
  </si>
  <si>
    <t>SUMLEV</t>
  </si>
  <si>
    <t>The Summary Level of the Census Geographies. See Summary Level for more information.</t>
  </si>
  <si>
    <t>PLACE</t>
  </si>
  <si>
    <t>The Federal Information Processing Standards (FIPS) numeric city/place code.</t>
  </si>
  <si>
    <t>TRACT</t>
  </si>
  <si>
    <t>The numeric code for the census tract. In other publications or reports, the code sometimes appears as a 2 digit decimal XXXX.XX.</t>
  </si>
  <si>
    <t>BLKGRP</t>
  </si>
  <si>
    <t>The block group code.</t>
  </si>
  <si>
    <t>MOE LOWMOD PCT</t>
  </si>
  <si>
    <t>The margin of error (MOE) for the LOWMOD_PCT.</t>
  </si>
  <si>
    <t>LOW</t>
  </si>
  <si>
    <t>The count of Low-income persons.</t>
  </si>
  <si>
    <t>LOWMOD</t>
  </si>
  <si>
    <t>The count of Low- and Moderate-income persons.</t>
  </si>
  <si>
    <t>LMMI</t>
  </si>
  <si>
    <t>The count of Low-, Moderate-, and Medium-income persons for the NSP programs..</t>
  </si>
  <si>
    <t>LOWMODUNIV</t>
  </si>
  <si>
    <t>Persons with the potential for being deemed Low-, Moderate- and Middle-income. Use as the denominator for LOW, LOWMOD, and LMMI %'s.</t>
  </si>
  <si>
    <t>LOWMOD_PCT</t>
  </si>
  <si>
    <t>The percentage of Low- and Moderate-income persons. Calculated from LOWMOD divided by LOWMODUNIV.</t>
  </si>
  <si>
    <t>MOE UCLOWMOD PCT</t>
  </si>
  <si>
    <t>The margin of error (MOE) for the UCLOWMOD_PCT.</t>
  </si>
  <si>
    <t>UCLOW</t>
  </si>
  <si>
    <t>The uncapped count of Low-income persons.</t>
  </si>
  <si>
    <t>UCLOWMOD</t>
  </si>
  <si>
    <t>The uncapped count of Low- and Moderate-income persons.</t>
  </si>
  <si>
    <t>UCLOWMOD_P</t>
  </si>
  <si>
    <t>The percentage of uncapped Low- and Moderate-income persons. Calculated from UCLOWMOD divided by LOWMODUNIV.</t>
  </si>
  <si>
    <t>https://www.hudexchange.info/programs/acs-low-mod-summary-data/acs-low-mod-summary-data-faqs-2011-2015/</t>
  </si>
  <si>
    <t>Question: Why does the total of the LOW, LOWMOD and LMMI values sometimes add up to more than the LOWMODUNIV total?</t>
  </si>
  <si>
    <t>Answer: Each of these sets of data are cumulative. LOW contains the count of all persons below the 50% income level; LOWMOD contains the count of all persons below the 80% income level; and LMMI contains the count of all persons below the 120% income level. Therefore, if you add LOW+LOWMOD+LMMI, you would double count the persons who are moderate income, and triple count the persons who are low income.</t>
  </si>
  <si>
    <t> low- and moderate-income summary data (LMISD) </t>
  </si>
  <si>
    <r>
      <t> based on the </t>
    </r>
    <r>
      <rPr>
        <b/>
        <sz val="11"/>
        <color rgb="FF333333"/>
        <rFont val="Arial"/>
        <family val="2"/>
      </rPr>
      <t>American Community Survey 2016-2020 5-year estimates</t>
    </r>
    <r>
      <rPr>
        <sz val="11"/>
        <color rgb="FF333333"/>
        <rFont val="Arial"/>
        <family val="2"/>
      </rPr>
      <t> (2020 ACS). </t>
    </r>
  </si>
  <si>
    <t>Reference is HUD income limits</t>
  </si>
  <si>
    <t>https://www.huduser.gov/portal/datasets/il.html</t>
  </si>
  <si>
    <t>The statistical information used in the calculation of estimates identified in the data sets comes from the 2016-2020 ACS, 2020 Island Areas Census, and the Income Limits for Metropolitan Areas and for Non Metropolitan Counties. The data necessary to determine an LMI percentage for an area is not published in the publicly-available ACS data tables. Therefore, the Bureau of Census matches family size, income, and the income limits in a special tabulation to produce the estimates.</t>
  </si>
  <si>
    <t>CDBG Manual, page 3-3</t>
  </si>
  <si>
    <t>https://files.hudexchange.info/resources/documents/CDBG_Guide_National_Objectives_Eligible_Activities.pdf</t>
  </si>
  <si>
    <t>A low- and moderate- (L/M) income person is defined as a member of a family having an income equal to or less than the Section 8 Housing Assistance Payments Program low-income limits established by HUD applicable to the size of the person’s family. A family is defined as all persons living in the same household who are related by blood, marriage, or adoption. An individual living in a housing unit that contains no other person(s) related to him/her is considered to be a one person family for this purpose. Adult children who continue to live at home with their parent(s) are considered to be part of the family for this purpose and their income must be counted in determining the total family income. A dependent child who is living outside of the home (e.g., students living in a dormitory or other student housing) is considered for these purposes to be part of the family upon which he/she is dependent, even though he/she is living in another housing unit. A low- and moderate-(L/M) income household is defined as a household in which the total income of all of the household members is equal to or less than the Section 8 Housing Assistance Payments Program low-income limit established by HUD for an equivalent sized family. A household is defined as all persons occupying the same housing unit, regardless of their relationship to each other. The occupants could consist of a single family, two or more families living together, or any other group of related or unrelated persons who share living arrangements.</t>
  </si>
  <si>
    <t>(A)</t>
  </si>
  <si>
    <r>
      <t>The terms “persons of low and moderate income” and “low- and moderate-income persons” mean families and individuals whose incomes do not exceed 80 percent of the median income of the area involved, as determined by the </t>
    </r>
    <r>
      <rPr>
        <sz val="12"/>
        <color rgb="FF001C72"/>
        <rFont val="Verdana"/>
        <family val="2"/>
      </rPr>
      <t>Secretary</t>
    </r>
    <r>
      <rPr>
        <sz val="12"/>
        <color rgb="FF333333"/>
        <rFont val="Verdana"/>
        <family val="2"/>
      </rPr>
      <t> with adjustments for smaller and larger families. The term “</t>
    </r>
    <r>
      <rPr>
        <sz val="12"/>
        <color rgb="FF001C72"/>
        <rFont val="Verdana"/>
        <family val="2"/>
      </rPr>
      <t>persons of low income</t>
    </r>
    <r>
      <rPr>
        <sz val="12"/>
        <color rgb="FF333333"/>
        <rFont val="Verdana"/>
        <family val="2"/>
      </rPr>
      <t>” means families and individuals whose incomes do not exceed 50 percent of the median income of the area involved, as determined by the</t>
    </r>
    <r>
      <rPr>
        <sz val="12"/>
        <color rgb="FF001C72"/>
        <rFont val="Verdana"/>
        <family val="2"/>
      </rPr>
      <t> Secretary </t>
    </r>
    <r>
      <rPr>
        <sz val="12"/>
        <color rgb="FF333333"/>
        <rFont val="Verdana"/>
        <family val="2"/>
      </rPr>
      <t>with adjustments for smaller and larger families. The term “</t>
    </r>
    <r>
      <rPr>
        <sz val="12"/>
        <color rgb="FF001C72"/>
        <rFont val="Verdana"/>
        <family val="2"/>
      </rPr>
      <t>persons of moderate income</t>
    </r>
    <r>
      <rPr>
        <sz val="12"/>
        <color rgb="FF333333"/>
        <rFont val="Verdana"/>
        <family val="2"/>
      </rPr>
      <t>” means families and individuals whose incomes exceed 50 percent, but do not exceed 80 percent, of the median income of the area involved, as determined by the</t>
    </r>
    <r>
      <rPr>
        <sz val="12"/>
        <color rgb="FF001C72"/>
        <rFont val="Verdana"/>
        <family val="2"/>
      </rPr>
      <t> Secretary </t>
    </r>
    <r>
      <rPr>
        <sz val="12"/>
        <color rgb="FF333333"/>
        <rFont val="Verdana"/>
        <family val="2"/>
      </rPr>
      <t>with adjustments for smaller and larger families. For purposes of such terms, the area involved shall be determined in the same manner as such area is determined for purposes of assistance under </t>
    </r>
    <r>
      <rPr>
        <sz val="12"/>
        <color rgb="FF001C72"/>
        <rFont val="Verdana"/>
        <family val="2"/>
      </rPr>
      <t>section 1437f of this title</t>
    </r>
    <r>
      <rPr>
        <sz val="12"/>
        <color rgb="FF333333"/>
        <rFont val="Verdana"/>
        <family val="2"/>
      </rPr>
      <t>.</t>
    </r>
  </si>
  <si>
    <t>HOUSEHOLDS AND FAMILIES</t>
  </si>
  <si>
    <t>Note: The table shown may have been modified by user selections. Some information may be missing.</t>
  </si>
  <si>
    <t>https://data.census.gov/table/ACSST5Y2020.S1101?q=persons%20by%20household%20status&amp;g=040XX00US25</t>
  </si>
  <si>
    <t>DATA NOTES</t>
  </si>
  <si>
    <t/>
  </si>
  <si>
    <t>TABLE ID:</t>
  </si>
  <si>
    <t>S1101</t>
  </si>
  <si>
    <t>SURVEY/PROGRAM:</t>
  </si>
  <si>
    <t>American Community Survey</t>
  </si>
  <si>
    <t>VINTAGE:</t>
  </si>
  <si>
    <t>2020</t>
  </si>
  <si>
    <t>DATASET:</t>
  </si>
  <si>
    <t>ACSST5Y2020</t>
  </si>
  <si>
    <t>PRODUCT:</t>
  </si>
  <si>
    <t>ACS 5-Year Estimates Subject Tables</t>
  </si>
  <si>
    <t>UNIVERSE:</t>
  </si>
  <si>
    <t>None</t>
  </si>
  <si>
    <t>MLA:</t>
  </si>
  <si>
    <t>U.S. Census Bureau. "HOUSEHOLDS AND FAMILIES." American Community Survey, ACS 5-Year Estimates Subject Tables, Table S1101, 2020, https://data.census.gov/table/ACSST5Y2020.S1101?q=persons by household status&amp;g=040XX00US25. Accessed on October 19, 2024.</t>
  </si>
  <si>
    <t>FTP URL:</t>
  </si>
  <si>
    <t>API URL:</t>
  </si>
  <si>
    <t>https://api.census.gov/data/2020/acs/acs5/subject</t>
  </si>
  <si>
    <t>USER SELECTIONS</t>
  </si>
  <si>
    <t>TOPICS</t>
  </si>
  <si>
    <t>Household and Family</t>
  </si>
  <si>
    <t>GEOS</t>
  </si>
  <si>
    <t>Massachusetts</t>
  </si>
  <si>
    <t>EXCLUDED COLUMNS</t>
  </si>
  <si>
    <t>APPLIED FILTERS</t>
  </si>
  <si>
    <t>APPLIED SORTS</t>
  </si>
  <si>
    <t>PIVOT &amp; GROUPING</t>
  </si>
  <si>
    <t>PIVOT COLUMNS</t>
  </si>
  <si>
    <t>PIVOT MODE</t>
  </si>
  <si>
    <t>Off</t>
  </si>
  <si>
    <t>ROW GROUPS</t>
  </si>
  <si>
    <t>VALUE COLUMNS</t>
  </si>
  <si>
    <t>WEB ADDRESS</t>
  </si>
  <si>
    <t>TABLE NOTES</t>
  </si>
  <si>
    <t>Although the American Community Survey (ACS) produces population, demographic and housing unit estimates, for 2020, the 2020 Census provides the official counts of the population and housing units for the nation, states, counties, cities, and towns. For 2016 to 2019, the Population Estimates Program provides estimates of the population for the nation, states, counties, cities, and towns and intercensal housing unit estimates for the nation,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</si>
  <si>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</si>
  <si>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2016-2020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</si>
  <si>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</si>
  <si>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Average family size is derived by dividing the number of related people in households by the number of family households.</t>
  </si>
  <si>
    <t>Housing unit weight is used throughout this table (only exception is the average household and family size cells).</t>
  </si>
  <si>
    <t>The 2016-2020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</si>
  <si>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</si>
  <si>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</si>
  <si>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</si>
  <si>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Total</t>
  </si>
  <si>
    <t>Married-couple family household</t>
  </si>
  <si>
    <t>Male householder, no spouse present, family household</t>
  </si>
  <si>
    <t>Female householder, no spouse present, family household</t>
  </si>
  <si>
    <t>Nonfamily household</t>
  </si>
  <si>
    <t>Label</t>
  </si>
  <si>
    <t>Estimate</t>
  </si>
  <si>
    <t>Margin of Error</t>
  </si>
  <si>
    <t>HOUSEHOLDS</t>
  </si>
  <si>
    <t>Total households</t>
  </si>
  <si>
    <t>2,646,980</t>
  </si>
  <si>
    <t>±4,188</t>
  </si>
  <si>
    <t>1,240,714</t>
  </si>
  <si>
    <t>±8,034</t>
  </si>
  <si>
    <t>114,876</t>
  </si>
  <si>
    <t>±2,944</t>
  </si>
  <si>
    <t>318,402</t>
  </si>
  <si>
    <t>±4,602</t>
  </si>
  <si>
    <t>972,988</t>
  </si>
  <si>
    <t>±5,329</t>
  </si>
  <si>
    <t>Average household size</t>
  </si>
  <si>
    <t>2.50</t>
  </si>
  <si>
    <t>±0.01</t>
  </si>
  <si>
    <t>3.19</t>
  </si>
  <si>
    <t>3.17</t>
  </si>
  <si>
    <t>±0.04</t>
  </si>
  <si>
    <t>±0.02</t>
  </si>
  <si>
    <t>1.32</t>
  </si>
  <si>
    <t>2020 5year tables</t>
  </si>
  <si>
    <t>Total persons</t>
  </si>
  <si>
    <t xml:space="preserve">NOTE:  </t>
  </si>
  <si>
    <t>Total population is:</t>
  </si>
  <si>
    <t>FAMILIES</t>
  </si>
  <si>
    <t>https://data.census.gov/table/ACSDT5Y2020.B01003?q=Population%20Total&amp;g=040XX00US25</t>
  </si>
  <si>
    <t>Total families</t>
  </si>
  <si>
    <t>1,673,992</t>
  </si>
  <si>
    <t>±6,251</t>
  </si>
  <si>
    <t>(X)</t>
  </si>
  <si>
    <t>Average family size</t>
  </si>
  <si>
    <t>3.10</t>
  </si>
  <si>
    <t>3.16</t>
  </si>
  <si>
    <t>2.80</t>
  </si>
  <si>
    <t>±0.03</t>
  </si>
  <si>
    <t>2.97</t>
  </si>
  <si>
    <t>AGE OF OWN CHILDREN</t>
  </si>
  <si>
    <t>Households with own children of the householder under 18 years</t>
  </si>
  <si>
    <t>690,194</t>
  </si>
  <si>
    <t>±5,169</t>
  </si>
  <si>
    <t>483,513</t>
  </si>
  <si>
    <t>±5,732</t>
  </si>
  <si>
    <t>46,728</t>
  </si>
  <si>
    <t>±1,950</t>
  </si>
  <si>
    <t>159,953</t>
  </si>
  <si>
    <t>±2,942</t>
  </si>
  <si>
    <t>Under 6 years only</t>
  </si>
  <si>
    <t>23.1%</t>
  </si>
  <si>
    <t>±0.4</t>
  </si>
  <si>
    <t>24.9%</t>
  </si>
  <si>
    <t>±0.5</t>
  </si>
  <si>
    <t>25.9%</t>
  </si>
  <si>
    <t>±1.6</t>
  </si>
  <si>
    <t>16.9%</t>
  </si>
  <si>
    <t>±0.8</t>
  </si>
  <si>
    <t>Under 6 years and 6 to 17 years</t>
  </si>
  <si>
    <t>16.1%</t>
  </si>
  <si>
    <t>16.5%</t>
  </si>
  <si>
    <t>13.3%</t>
  </si>
  <si>
    <t>±1.2</t>
  </si>
  <si>
    <t>15.9%</t>
  </si>
  <si>
    <t>±0.9</t>
  </si>
  <si>
    <t>6 to 17 years only</t>
  </si>
  <si>
    <t>60.7%</t>
  </si>
  <si>
    <t>58.6%</t>
  </si>
  <si>
    <t>±0.6</t>
  </si>
  <si>
    <t>60.8%</t>
  </si>
  <si>
    <t>±1.8</t>
  </si>
  <si>
    <t>67.3%</t>
  </si>
  <si>
    <t>±1.1</t>
  </si>
  <si>
    <t>SELECTED HOUSEHOLDS BY TYPE</t>
  </si>
  <si>
    <t>Households with one or more people under 18 years</t>
  </si>
  <si>
    <t>28.8%</t>
  </si>
  <si>
    <t>±0.2</t>
  </si>
  <si>
    <t>41.4%</t>
  </si>
  <si>
    <t>±0.3</t>
  </si>
  <si>
    <t>48.4%</t>
  </si>
  <si>
    <t>58.8%</t>
  </si>
  <si>
    <t>±0.7</t>
  </si>
  <si>
    <t>0.6%</t>
  </si>
  <si>
    <t>±0.1</t>
  </si>
  <si>
    <t>Households with one or more people 60 years and over</t>
  </si>
  <si>
    <t>41.1%</t>
  </si>
  <si>
    <t>40.9%</t>
  </si>
  <si>
    <t>34.4%</t>
  </si>
  <si>
    <t>30.6%</t>
  </si>
  <si>
    <t>45.5%</t>
  </si>
  <si>
    <t>Householder living alone</t>
  </si>
  <si>
    <t>28.4%</t>
  </si>
  <si>
    <t>77.2%</t>
  </si>
  <si>
    <t>65 years and over</t>
  </si>
  <si>
    <t>12.1%</t>
  </si>
  <si>
    <t>32.9%</t>
  </si>
  <si>
    <t>UNITS IN STRUCTURE</t>
  </si>
  <si>
    <t>1-unit structures</t>
  </si>
  <si>
    <t>57.4%</t>
  </si>
  <si>
    <t>77.0%</t>
  </si>
  <si>
    <t>53.1%</t>
  </si>
  <si>
    <t>±1.4</t>
  </si>
  <si>
    <t>48.0%</t>
  </si>
  <si>
    <t>35.9%</t>
  </si>
  <si>
    <t>2-or-more-unit structures</t>
  </si>
  <si>
    <t>41.8%</t>
  </si>
  <si>
    <t>22.5%</t>
  </si>
  <si>
    <t>46.3%</t>
  </si>
  <si>
    <t>±1.3</t>
  </si>
  <si>
    <t>51.3%</t>
  </si>
  <si>
    <t>62.8%</t>
  </si>
  <si>
    <t>Mobile homes and all other types of units</t>
  </si>
  <si>
    <t>0.8%</t>
  </si>
  <si>
    <t>0.5%</t>
  </si>
  <si>
    <t>0.7%</t>
  </si>
  <si>
    <t>1.3%</t>
  </si>
  <si>
    <t>HOUSING TENURE</t>
  </si>
  <si>
    <t>Owner-occupied housing units</t>
  </si>
  <si>
    <t>62.5%</t>
  </si>
  <si>
    <t>81.6%</t>
  </si>
  <si>
    <t>55.6%</t>
  </si>
  <si>
    <t>45.7%</t>
  </si>
  <si>
    <t>44.5%</t>
  </si>
  <si>
    <t>Renter-occupied housing units</t>
  </si>
  <si>
    <t>37.5%</t>
  </si>
  <si>
    <t>18.4%</t>
  </si>
  <si>
    <t>44.4%</t>
  </si>
  <si>
    <t>54.3%</t>
  </si>
  <si>
    <t>55.5%</t>
  </si>
  <si>
    <t>HUD FY2020 Income Limits -- Note: Median Family Income:</t>
  </si>
  <si>
    <t>1 Person</t>
  </si>
  <si>
    <t>2 Person</t>
  </si>
  <si>
    <t>3 Person</t>
  </si>
  <si>
    <t>4 Person</t>
  </si>
  <si>
    <t>5 Person</t>
  </si>
  <si>
    <t>6 Person</t>
  </si>
  <si>
    <t>7 Person</t>
  </si>
  <si>
    <t>8 Person</t>
  </si>
  <si>
    <t>Common named AMI %</t>
  </si>
  <si>
    <t>4 person as % of AMI</t>
  </si>
  <si>
    <t>Low-Income Limit (LIL)</t>
  </si>
  <si>
    <t>Very Low-Income Limit (VLIL)</t>
  </si>
  <si>
    <t>Extremely Low-Income Limit (ELIL)</t>
  </si>
  <si>
    <t>As compared to base for 4 persons</t>
  </si>
  <si>
    <t>2020 Federal Poverty Guideline</t>
  </si>
  <si>
    <t>Census Poverty Threshold</t>
  </si>
  <si>
    <t>ELIL as % of poverty threshold</t>
  </si>
  <si>
    <t>VLIL as % of poverty threshold</t>
  </si>
  <si>
    <t>2020 AMI</t>
  </si>
  <si>
    <t>https://www.huduser.gov/portal/datasets/il/il2020/2020summary.odn?states=%24states%24&amp;data=%24data%24&amp;inputname=STTLT*2599999999%2BMassachusetts&amp;stname=Massachusetts&amp;statefp=25&amp;year=2020&amp;selection_type=state</t>
  </si>
  <si>
    <t>2020 Poverty Guidelines</t>
  </si>
  <si>
    <t>https://aspe.hhs.gov/sites/default/files/documents/229c8195c6e940ceaf0fb09080a00541/HHS-Poverty-Guidelines-Fed-Register-2020.pdf</t>
  </si>
  <si>
    <t>Census 2020 Poverty Thresholds</t>
  </si>
  <si>
    <t>https://www.census.gov/data/tables/time-series/demo/income-poverty/historical-poverty-thresholds.html</t>
  </si>
  <si>
    <t>Note using weighted average threshold, averaging across child mix for larger households and under/over 65 for one and two person households (weighted averages supplied by census)</t>
  </si>
  <si>
    <t>Below Poverty
 (almost all &lt; 30% AMI)</t>
  </si>
  <si>
    <t>Below 150% of Poverty
(few &lt; 30% AMI above this)</t>
  </si>
  <si>
    <t>Very Low Income
 (&lt; 50% AMI)</t>
  </si>
  <si>
    <t>Low Income 
(&lt; 80% AMI)</t>
  </si>
  <si>
    <t>Low or Middle Income
 (&lt;120% of AMI)</t>
  </si>
  <si>
    <t>Poverty data from: 2020 ACS 5-year Data</t>
  </si>
  <si>
    <t>https://data.census.gov/table/ACSST5Y2020.S1701?q=poverty&amp;g=040XX00US25</t>
  </si>
  <si>
    <t>Households</t>
  </si>
  <si>
    <t>Persons</t>
  </si>
  <si>
    <t>State public housing</t>
  </si>
  <si>
    <t>Summary of All HUD Programs</t>
  </si>
  <si>
    <t>Public Housing</t>
  </si>
  <si>
    <t>Housing Choice Vouchers</t>
  </si>
  <si>
    <t>Mod Rehab</t>
  </si>
  <si>
    <t>Project Based Section 8</t>
  </si>
  <si>
    <t>202/PRAC</t>
  </si>
  <si>
    <t>811/PRAC</t>
  </si>
  <si>
    <t>MRVP/ARVP</t>
  </si>
  <si>
    <t>Subsidized Housing Inventory</t>
  </si>
  <si>
    <t>See caveats in text of associated posts</t>
  </si>
  <si>
    <t>POVERTY STATUS IN THE PAST 12 MONTHS</t>
  </si>
  <si>
    <t>S1701</t>
  </si>
  <si>
    <t>U.S. Census Bureau. "POVERTY STATUS IN THE PAST 12 MONTHS." American Community Survey, ACS 5-Year Estimates Subject Tables, Table S1701, 2020, https://data.census.gov/table/ACSST5Y2020.S1701?q=poverty&amp;g=040XX00US25. Accessed on October 24, 2024.</t>
  </si>
  <si>
    <t>Poverty</t>
  </si>
  <si>
    <t>Dollar amounts are adjusted to respective calendar years. For more information, see: Change to Income Deficit.</t>
  </si>
  <si>
    <t>Below poverty level</t>
  </si>
  <si>
    <t>Percent below poverty level</t>
  </si>
  <si>
    <t>Population for whom poverty status is determined</t>
  </si>
  <si>
    <t>6,637,329</t>
  </si>
  <si>
    <t>±1,307</t>
  </si>
  <si>
    <t>653,454</t>
  </si>
  <si>
    <t>±10,187</t>
  </si>
  <si>
    <t>9.8%</t>
  </si>
  <si>
    <t>AGE</t>
  </si>
  <si>
    <t>Under 18 years</t>
  </si>
  <si>
    <t>1,340,628</t>
  </si>
  <si>
    <t>±1,373</t>
  </si>
  <si>
    <t>164,081</t>
  </si>
  <si>
    <t>±5,042</t>
  </si>
  <si>
    <t>12.2%</t>
  </si>
  <si>
    <t>Under 5 years</t>
  </si>
  <si>
    <t>351,401</t>
  </si>
  <si>
    <t>±865</t>
  </si>
  <si>
    <t>47,069</t>
  </si>
  <si>
    <t>±2,167</t>
  </si>
  <si>
    <t>13.4%</t>
  </si>
  <si>
    <t>5 to 17 years</t>
  </si>
  <si>
    <t>989,227</t>
  </si>
  <si>
    <t>±1,132</t>
  </si>
  <si>
    <t>117,012</t>
  </si>
  <si>
    <t>±3,869</t>
  </si>
  <si>
    <t>11.8%</t>
  </si>
  <si>
    <t>Related children of householder under 18 years</t>
  </si>
  <si>
    <t>1,335,276</t>
  </si>
  <si>
    <t>±1,542</t>
  </si>
  <si>
    <t>159,073</t>
  </si>
  <si>
    <t>±5,030</t>
  </si>
  <si>
    <t>11.9%</t>
  </si>
  <si>
    <t>18 to 64 years</t>
  </si>
  <si>
    <t>4,195,914</t>
  </si>
  <si>
    <t>±741</t>
  </si>
  <si>
    <t>391,040</t>
  </si>
  <si>
    <t>±6,339</t>
  </si>
  <si>
    <t>9.3%</t>
  </si>
  <si>
    <t>18 to 34 years</t>
  </si>
  <si>
    <t>1,518,927</t>
  </si>
  <si>
    <t>±638</t>
  </si>
  <si>
    <t>183,304</t>
  </si>
  <si>
    <t>±4,393</t>
  </si>
  <si>
    <t>35 to 64 years</t>
  </si>
  <si>
    <t>2,676,987</t>
  </si>
  <si>
    <t>±884</t>
  </si>
  <si>
    <t>207,736</t>
  </si>
  <si>
    <t>±4,475</t>
  </si>
  <si>
    <t>7.8%</t>
  </si>
  <si>
    <t>60 years and over</t>
  </si>
  <si>
    <t>1,541,989</t>
  </si>
  <si>
    <t>±4,401</t>
  </si>
  <si>
    <t>136,923</t>
  </si>
  <si>
    <t>±2,693</t>
  </si>
  <si>
    <t>8.9%</t>
  </si>
  <si>
    <t>1,100,787</t>
  </si>
  <si>
    <t>±645</t>
  </si>
  <si>
    <t>98,333</t>
  </si>
  <si>
    <t>±2,209</t>
  </si>
  <si>
    <t>SEX</t>
  </si>
  <si>
    <t>Male</t>
  </si>
  <si>
    <t>3,221,477</t>
  </si>
  <si>
    <t>±1,902</t>
  </si>
  <si>
    <t>283,099</t>
  </si>
  <si>
    <t>±5,241</t>
  </si>
  <si>
    <t>8.8%</t>
  </si>
  <si>
    <t>Female</t>
  </si>
  <si>
    <t>3,415,852</t>
  </si>
  <si>
    <t>±1,682</t>
  </si>
  <si>
    <t>370,355</t>
  </si>
  <si>
    <t>±6,633</t>
  </si>
  <si>
    <t>10.8%</t>
  </si>
  <si>
    <t>RACE AND HISPANIC OR LATINO ORIGIN</t>
  </si>
  <si>
    <t>White alone</t>
  </si>
  <si>
    <t>5,091,390</t>
  </si>
  <si>
    <t>±7,677</t>
  </si>
  <si>
    <t>400,134</t>
  </si>
  <si>
    <t>±7,613</t>
  </si>
  <si>
    <t>7.9%</t>
  </si>
  <si>
    <t>Black or African American alone</t>
  </si>
  <si>
    <t>491,182</t>
  </si>
  <si>
    <t>±4,577</t>
  </si>
  <si>
    <t>86,362</t>
  </si>
  <si>
    <t>±3,955</t>
  </si>
  <si>
    <t>17.6%</t>
  </si>
  <si>
    <t>American Indian and Alaska Native alone</t>
  </si>
  <si>
    <t>13,496</t>
  </si>
  <si>
    <t>±1,142</t>
  </si>
  <si>
    <t>3,143</t>
  </si>
  <si>
    <t>±683</t>
  </si>
  <si>
    <t>23.3%</t>
  </si>
  <si>
    <t>±4.4</t>
  </si>
  <si>
    <t>Asian alone</t>
  </si>
  <si>
    <t>443,151</t>
  </si>
  <si>
    <t>±2,622</t>
  </si>
  <si>
    <t>52,349</t>
  </si>
  <si>
    <t>±2,557</t>
  </si>
  <si>
    <t>Native Hawaiian and Other Pacific Islander alone</t>
  </si>
  <si>
    <t>2,545</t>
  </si>
  <si>
    <t>±445</t>
  </si>
  <si>
    <t>303</t>
  </si>
  <si>
    <t>±200</t>
  </si>
  <si>
    <t>±7.5</t>
  </si>
  <si>
    <t>Some other race alone</t>
  </si>
  <si>
    <t>278,354</t>
  </si>
  <si>
    <t>±7,001</t>
  </si>
  <si>
    <t>61,853</t>
  </si>
  <si>
    <t>±3,336</t>
  </si>
  <si>
    <t>22.2%</t>
  </si>
  <si>
    <t>Two or more races</t>
  </si>
  <si>
    <t>317,211</t>
  </si>
  <si>
    <t>±7,786</t>
  </si>
  <si>
    <t>49,310</t>
  </si>
  <si>
    <t>±2,908</t>
  </si>
  <si>
    <t>15.5%</t>
  </si>
  <si>
    <t>Hispanic or Latino origin (of any race)</t>
  </si>
  <si>
    <t>802,795</t>
  </si>
  <si>
    <t>184,331</t>
  </si>
  <si>
    <t>±6,128</t>
  </si>
  <si>
    <t>23.0%</t>
  </si>
  <si>
    <t>White alone, not Hispanic or Latino</t>
  </si>
  <si>
    <t>4,707,206</t>
  </si>
  <si>
    <t>±4,319</t>
  </si>
  <si>
    <t>313,547</t>
  </si>
  <si>
    <t>±5,637</t>
  </si>
  <si>
    <t>6.7%</t>
  </si>
  <si>
    <t>EDUCATIONAL ATTAINMENT</t>
  </si>
  <si>
    <t>Population 25 years and over</t>
  </si>
  <si>
    <t>4,750,056</t>
  </si>
  <si>
    <t>±892</t>
  </si>
  <si>
    <t>399,981</t>
  </si>
  <si>
    <t>±5,833</t>
  </si>
  <si>
    <t>8.4%</t>
  </si>
  <si>
    <t>Less than high school graduate</t>
  </si>
  <si>
    <t>414,998</t>
  </si>
  <si>
    <t>±5,716</t>
  </si>
  <si>
    <t>96,208</t>
  </si>
  <si>
    <t>±2,783</t>
  </si>
  <si>
    <t>23.2%</t>
  </si>
  <si>
    <t>High school graduate (includes equivalency)</t>
  </si>
  <si>
    <t>1,106,712</t>
  </si>
  <si>
    <t>±10,326</t>
  </si>
  <si>
    <t>128,974</t>
  </si>
  <si>
    <t>±3,319</t>
  </si>
  <si>
    <t>11.7%</t>
  </si>
  <si>
    <t>Some college, associate's degree</t>
  </si>
  <si>
    <t>1,096,439</t>
  </si>
  <si>
    <t>±7,776</t>
  </si>
  <si>
    <t>91,568</t>
  </si>
  <si>
    <t>±2,730</t>
  </si>
  <si>
    <t>Bachelor's degree or higher</t>
  </si>
  <si>
    <t>2,131,907</t>
  </si>
  <si>
    <t>±12,645</t>
  </si>
  <si>
    <t>83,231</t>
  </si>
  <si>
    <t>±2,462</t>
  </si>
  <si>
    <t>3.9%</t>
  </si>
  <si>
    <t>EMPLOYMENT STATUS</t>
  </si>
  <si>
    <t>Civilian labor force 16 years and over</t>
  </si>
  <si>
    <t>3,738,117</t>
  </si>
  <si>
    <t>±7,278</t>
  </si>
  <si>
    <t>179,321</t>
  </si>
  <si>
    <t>±4,045</t>
  </si>
  <si>
    <t>4.8%</t>
  </si>
  <si>
    <t>Employed</t>
  </si>
  <si>
    <t>3,551,918</t>
  </si>
  <si>
    <t>±8,008</t>
  </si>
  <si>
    <t>138,104</t>
  </si>
  <si>
    <t>±3,826</t>
  </si>
  <si>
    <t>1,807,849</t>
  </si>
  <si>
    <t>±5,026</t>
  </si>
  <si>
    <t>55,428</t>
  </si>
  <si>
    <t>±2,388</t>
  </si>
  <si>
    <t>3.1%</t>
  </si>
  <si>
    <t>1,744,069</t>
  </si>
  <si>
    <t>±5,848</t>
  </si>
  <si>
    <t>82,676</t>
  </si>
  <si>
    <t>±2,429</t>
  </si>
  <si>
    <t>4.7%</t>
  </si>
  <si>
    <t>Unemployed</t>
  </si>
  <si>
    <t>186,199</t>
  </si>
  <si>
    <t>±3,855</t>
  </si>
  <si>
    <t>41,217</t>
  </si>
  <si>
    <t>±1,728</t>
  </si>
  <si>
    <t>22.1%</t>
  </si>
  <si>
    <t>101,458</t>
  </si>
  <si>
    <t>±3,075</t>
  </si>
  <si>
    <t>20,546</t>
  </si>
  <si>
    <t>±1,304</t>
  </si>
  <si>
    <t>20.3%</t>
  </si>
  <si>
    <t>84,741</t>
  </si>
  <si>
    <t>±2,691</t>
  </si>
  <si>
    <t>20,671</t>
  </si>
  <si>
    <t>±1,444</t>
  </si>
  <si>
    <t>24.4%</t>
  </si>
  <si>
    <t>WORK EXPERIENCE</t>
  </si>
  <si>
    <t>Population 16 years and over</t>
  </si>
  <si>
    <t>5,460,968</t>
  </si>
  <si>
    <t>±2,018</t>
  </si>
  <si>
    <t>507,710</t>
  </si>
  <si>
    <t>±6,989</t>
  </si>
  <si>
    <t>Worked full-time, year-round in the past 12 months</t>
  </si>
  <si>
    <t>2,478,222</t>
  </si>
  <si>
    <t>±8,377</t>
  </si>
  <si>
    <t>28,734</t>
  </si>
  <si>
    <t>±1,533</t>
  </si>
  <si>
    <t>1.2%</t>
  </si>
  <si>
    <t>Worked part-time or part-year in the past 12 months</t>
  </si>
  <si>
    <t>1,410,989</t>
  </si>
  <si>
    <t>±7,825</t>
  </si>
  <si>
    <t>155,665</t>
  </si>
  <si>
    <t>±3,987</t>
  </si>
  <si>
    <t>11.0%</t>
  </si>
  <si>
    <t>Did not work</t>
  </si>
  <si>
    <t>1,571,757</t>
  </si>
  <si>
    <t>±7,860</t>
  </si>
  <si>
    <t>323,311</t>
  </si>
  <si>
    <t>±5,358</t>
  </si>
  <si>
    <t>20.6%</t>
  </si>
  <si>
    <t>ALL INDIVIDUALS WITH INCOME BELOW THE FOLLOWING POVERTY RATIOS</t>
  </si>
  <si>
    <t>50 percent of poverty level</t>
  </si>
  <si>
    <t>306,620</t>
  </si>
  <si>
    <t>±7,432</t>
  </si>
  <si>
    <t>125 percent of poverty level</t>
  </si>
  <si>
    <t>847,874</t>
  </si>
  <si>
    <t>±11,257</t>
  </si>
  <si>
    <t>150 percent of poverty level</t>
  </si>
  <si>
    <t>1,036,734</t>
  </si>
  <si>
    <t>±11,798</t>
  </si>
  <si>
    <t>185 percent of poverty level</t>
  </si>
  <si>
    <t>1,308,611</t>
  </si>
  <si>
    <t>±12,580</t>
  </si>
  <si>
    <t>200 percent of poverty level</t>
  </si>
  <si>
    <t>1,428,245</t>
  </si>
  <si>
    <t>±13,723</t>
  </si>
  <si>
    <t>300 percent of poverty level</t>
  </si>
  <si>
    <t>2,218,326</t>
  </si>
  <si>
    <t>±17,816</t>
  </si>
  <si>
    <t>400 percent of poverty level</t>
  </si>
  <si>
    <t>3,004,241</t>
  </si>
  <si>
    <t>±19,886</t>
  </si>
  <si>
    <t>500 percent of poverty level</t>
  </si>
  <si>
    <t>3,724,661</t>
  </si>
  <si>
    <t>±20,263</t>
  </si>
  <si>
    <t>UNRELATED INDIVIDUALS FOR WHOM POVERTY STATUS IS DETERMINED</t>
  </si>
  <si>
    <t>1,450,602</t>
  </si>
  <si>
    <t>±9,952</t>
  </si>
  <si>
    <t>302,440</t>
  </si>
  <si>
    <t>±4,960</t>
  </si>
  <si>
    <t>20.8%</t>
  </si>
  <si>
    <t>691,017</t>
  </si>
  <si>
    <t>±6,097</t>
  </si>
  <si>
    <t>132,574</t>
  </si>
  <si>
    <t>±3,297</t>
  </si>
  <si>
    <t>19.2%</t>
  </si>
  <si>
    <t>759,585</t>
  </si>
  <si>
    <t>±6,566</t>
  </si>
  <si>
    <t>169,866</t>
  </si>
  <si>
    <t>±3,734</t>
  </si>
  <si>
    <t>22.4%</t>
  </si>
  <si>
    <t>15 years</t>
  </si>
  <si>
    <t>1,526</t>
  </si>
  <si>
    <t>±337</t>
  </si>
  <si>
    <t>1,475</t>
  </si>
  <si>
    <t>±325</t>
  </si>
  <si>
    <t>96.7%</t>
  </si>
  <si>
    <t>16 to 17 years</t>
  </si>
  <si>
    <t>3,510</t>
  </si>
  <si>
    <t>±480</t>
  </si>
  <si>
    <t>3,443</t>
  </si>
  <si>
    <t>±470</t>
  </si>
  <si>
    <t>98.1%</t>
  </si>
  <si>
    <t>18 to 24 years</t>
  </si>
  <si>
    <t>138,763</t>
  </si>
  <si>
    <t>±2,947</t>
  </si>
  <si>
    <t>59,264</t>
  </si>
  <si>
    <t>±2,171</t>
  </si>
  <si>
    <t>42.7%</t>
  </si>
  <si>
    <t>25 to 34 years</t>
  </si>
  <si>
    <t>367,439</t>
  </si>
  <si>
    <t>±4,528</t>
  </si>
  <si>
    <t>53,492</t>
  </si>
  <si>
    <t>±2,094</t>
  </si>
  <si>
    <t>14.6%</t>
  </si>
  <si>
    <t>35 to 44 years</t>
  </si>
  <si>
    <t>160,763</t>
  </si>
  <si>
    <t>±3,646</t>
  </si>
  <si>
    <t>25,166</t>
  </si>
  <si>
    <t>±1,171</t>
  </si>
  <si>
    <t>15.7%</t>
  </si>
  <si>
    <t>45 to 54 years</t>
  </si>
  <si>
    <t>176,329</t>
  </si>
  <si>
    <t>±3,703</t>
  </si>
  <si>
    <t>35,950</t>
  </si>
  <si>
    <t>±1,587</t>
  </si>
  <si>
    <t>20.4%</t>
  </si>
  <si>
    <t>55 to 64 years</t>
  </si>
  <si>
    <t>227,874</t>
  </si>
  <si>
    <t>±3,594</t>
  </si>
  <si>
    <t>53,285</t>
  </si>
  <si>
    <t>±1,972</t>
  </si>
  <si>
    <t>23.4%</t>
  </si>
  <si>
    <t>65 to 74 years</t>
  </si>
  <si>
    <t>190,627</t>
  </si>
  <si>
    <t>35,440</t>
  </si>
  <si>
    <t>±1,570</t>
  </si>
  <si>
    <t>18.6%</t>
  </si>
  <si>
    <t>75 years and over</t>
  </si>
  <si>
    <t>183,771</t>
  </si>
  <si>
    <t>±2,602</t>
  </si>
  <si>
    <t>34,925</t>
  </si>
  <si>
    <t>±1,504</t>
  </si>
  <si>
    <t>19.0%</t>
  </si>
  <si>
    <t>Mean income deficit for unrelated individuals (dollars)</t>
  </si>
  <si>
    <t>7,163</t>
  </si>
  <si>
    <t>±84</t>
  </si>
  <si>
    <t>658,387</t>
  </si>
  <si>
    <t>±7,682</t>
  </si>
  <si>
    <t>13,528</t>
  </si>
  <si>
    <t>±1,209</t>
  </si>
  <si>
    <t>2.1%</t>
  </si>
  <si>
    <t>Worked less than full-time, year-round in the past 12 months</t>
  </si>
  <si>
    <t>322,931</t>
  </si>
  <si>
    <t>±4,688</t>
  </si>
  <si>
    <t>88,207</t>
  </si>
  <si>
    <t>±2,618</t>
  </si>
  <si>
    <t>27.3%</t>
  </si>
  <si>
    <t>469,284</t>
  </si>
  <si>
    <t>±5,201</t>
  </si>
  <si>
    <t>200,705</t>
  </si>
  <si>
    <t>±4,211</t>
  </si>
  <si>
    <t>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</si>
</sst>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font>
      <sz val="11"/>
      <color theme="1"/>
      <name val="Calibri"/>
      <family val="2"/>
      <scheme val="minor"/>
    </font>
    <font>
      <b/>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color rgb="FF333333"/>
      <name val="Arial"/>
      <family val="2"/>
    </font>
    <font>
      <b/>
      <sz val="11"/>
      <color rgb="FF333333"/>
      <name val="Arial"/>
      <family val="2"/>
    </font>
    <font>
      <b/>
      <sz val="11"/>
      <name val="Calibri"/>
      <family val="2"/>
    </font>
    <font>
      <b/>
      <sz val="16"/>
      <name val="Calibri"/>
      <family val="2"/>
    </font>
    <font>
      <b/>
      <sz val="12"/>
      <color rgb="FF333333"/>
      <name val="Verdana"/>
      <family val="2"/>
    </font>
    <font>
      <sz val="12"/>
      <color rgb="FF333333"/>
      <name val="Verdana"/>
      <family val="2"/>
    </font>
    <font>
      <sz val="12"/>
      <color rgb="FF001C72"/>
      <name val="Verdana"/>
      <family val="2"/>
    </font>
    <font>
      <b/>
      <sz val="11"/>
      <color rgb="FFFFFFFF"/>
      <name val="Arial"/>
      <family val="2"/>
    </font>
    <font>
      <b/>
      <sz val="12"/>
      <color theme="1"/>
      <name val="Calibri"/>
      <family val="2"/>
      <scheme val="minor"/>
    </font>
    <font>
      <sz val="12"/>
      <color theme="1"/>
      <name val="Calibri"/>
      <family val="2"/>
      <scheme val="minor"/>
    </font>
    <font>
      <u/>
      <sz val="11"/>
      <color rgb="FF275E94"/>
      <name val="Calibri"/>
      <family val="2"/>
      <scheme val="minor"/>
    </font>
    <font>
      <sz val="8"/>
      <color rgb="FF000000"/>
      <name val="Arial"/>
      <family val="2"/>
    </font>
    <font>
      <b/>
      <sz val="11"/>
      <color theme="1"/>
      <name val="Inherit"/>
    </font>
    <font>
      <b/>
      <sz val="12"/>
      <color rgb="FF000000"/>
      <name val="Calibri"/>
      <family val="2"/>
      <scheme val="minor"/>
    </font>
    <font>
      <sz val="12"/>
      <color rgb="FF000000"/>
      <name val="Calibri"/>
      <family val="2"/>
      <scheme val="minor"/>
    </font>
    <font>
      <sz val="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D4050"/>
        <bgColor indexed="64"/>
      </patternFill>
    </fill>
    <fill>
      <patternFill patternType="solid">
        <fgColor rgb="FFFFFF00"/>
        <bgColor indexed="64"/>
      </patternFill>
    </fill>
    <fill>
      <patternFill patternType="solid">
        <fgColor theme="0"/>
        <bgColor indexed="64"/>
      </patternFill>
    </fill>
    <fill>
      <patternFill patternType="solid">
        <fgColor rgb="FFE8E6E7"/>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thin">
        <color auto="1"/>
      </left>
      <right style="thin">
        <color auto="1"/>
      </right>
      <top/>
      <bottom/>
      <diagonal/>
    </border>
    <border>
      <left/>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s>
  <cellStyleXfs count="49">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4" fillId="0" borderId="0"/>
    <xf numFmtId="43" fontId="34" fillId="0" borderId="0" applyFont="0" applyFill="0" applyBorder="0" applyAlignment="0" applyProtection="0"/>
  </cellStyleXfs>
  <cellXfs count="66">
    <xf numFmtId="0" fontId="0" fillId="0" borderId="0" xfId="0"/>
    <xf numFmtId="0" fontId="20" fillId="0" borderId="0" xfId="0" applyFont="1" applyAlignment="1">
      <alignment vertical="center"/>
    </xf>
    <xf numFmtId="0" fontId="19" fillId="0" borderId="0" xfId="0" applyFont="1"/>
    <xf numFmtId="0" fontId="18" fillId="0" borderId="0" xfId="44"/>
    <xf numFmtId="0" fontId="0" fillId="0" borderId="0" xfId="0" applyAlignment="1">
      <alignment wrapText="1"/>
    </xf>
    <xf numFmtId="0" fontId="0" fillId="0" borderId="11" xfId="0" applyBorder="1"/>
    <xf numFmtId="0" fontId="21" fillId="0" borderId="0" xfId="0" applyFont="1" applyAlignment="1">
      <alignment vertical="top" wrapText="1"/>
    </xf>
    <xf numFmtId="0" fontId="0" fillId="0" borderId="0" xfId="0" applyAlignment="1">
      <alignment vertical="top" wrapText="1"/>
    </xf>
    <xf numFmtId="165" fontId="0" fillId="0" borderId="0" xfId="1" applyNumberFormat="1" applyFont="1" applyAlignment="1">
      <alignment wrapText="1"/>
    </xf>
    <xf numFmtId="0" fontId="0" fillId="0" borderId="0" xfId="0" applyAlignment="1"/>
    <xf numFmtId="0" fontId="23" fillId="0" borderId="0" xfId="0" applyFont="1"/>
    <xf numFmtId="0" fontId="18" fillId="0" borderId="0" xfId="44" applyAlignment="1">
      <alignment vertical="center" wrapText="1"/>
    </xf>
    <xf numFmtId="0" fontId="19" fillId="33" borderId="12" xfId="0" applyFont="1" applyFill="1" applyBorder="1" applyAlignment="1">
      <alignment vertical="center" wrapText="1"/>
    </xf>
    <xf numFmtId="0" fontId="18" fillId="33" borderId="12" xfId="44" applyFill="1" applyBorder="1" applyAlignment="1">
      <alignment vertical="center" wrapText="1"/>
    </xf>
    <xf numFmtId="0" fontId="19" fillId="33" borderId="12" xfId="0" applyFont="1" applyFill="1" applyBorder="1" applyAlignment="1">
      <alignment vertical="top" wrapText="1"/>
    </xf>
    <xf numFmtId="0" fontId="26" fillId="34" borderId="13" xfId="0" applyFont="1" applyFill="1" applyBorder="1" applyAlignment="1">
      <alignment horizontal="left" vertical="center" wrapText="1"/>
    </xf>
    <xf numFmtId="0" fontId="0" fillId="0" borderId="10" xfId="0" applyBorder="1"/>
    <xf numFmtId="9" fontId="0" fillId="0" borderId="10" xfId="2" applyFont="1" applyBorder="1"/>
    <xf numFmtId="165" fontId="0" fillId="0" borderId="10" xfId="1" applyNumberFormat="1" applyFont="1" applyBorder="1"/>
    <xf numFmtId="0" fontId="0" fillId="35" borderId="0" xfId="0" applyFill="1"/>
    <xf numFmtId="165" fontId="0" fillId="35" borderId="0" xfId="1" applyNumberFormat="1" applyFont="1" applyFill="1" applyAlignment="1">
      <alignment wrapText="1"/>
    </xf>
    <xf numFmtId="1" fontId="30" fillId="36" borderId="14" xfId="0" applyNumberFormat="1" applyFont="1" applyFill="1" applyBorder="1" applyAlignment="1">
      <alignment horizontal="right" vertical="top" wrapText="1"/>
    </xf>
    <xf numFmtId="1" fontId="0" fillId="0" borderId="0" xfId="0" applyNumberFormat="1"/>
    <xf numFmtId="0" fontId="31" fillId="0" borderId="0" xfId="0" applyFont="1"/>
    <xf numFmtId="1" fontId="30" fillId="36" borderId="10" xfId="0" applyNumberFormat="1" applyFont="1" applyFill="1" applyBorder="1" applyAlignment="1">
      <alignment horizontal="right" vertical="top" wrapText="1"/>
    </xf>
    <xf numFmtId="0" fontId="1" fillId="0" borderId="0" xfId="0" applyFont="1"/>
    <xf numFmtId="0" fontId="28" fillId="0" borderId="0" xfId="0" applyFont="1"/>
    <xf numFmtId="0" fontId="32" fillId="37" borderId="16" xfId="0" applyFont="1" applyFill="1" applyBorder="1" applyAlignment="1">
      <alignment horizontal="center" vertical="center" wrapText="1"/>
    </xf>
    <xf numFmtId="3" fontId="33" fillId="33" borderId="16" xfId="0" applyNumberFormat="1" applyFont="1" applyFill="1" applyBorder="1" applyAlignment="1">
      <alignment horizontal="center" vertical="center" wrapText="1"/>
    </xf>
    <xf numFmtId="3" fontId="33" fillId="33" borderId="15" xfId="0" applyNumberFormat="1" applyFont="1" applyFill="1" applyBorder="1" applyAlignment="1">
      <alignment horizontal="center" vertical="center" wrapText="1"/>
    </xf>
    <xf numFmtId="3" fontId="33" fillId="33" borderId="17" xfId="0" applyNumberFormat="1" applyFont="1" applyFill="1" applyBorder="1" applyAlignment="1">
      <alignment horizontal="center" vertical="center" wrapText="1"/>
    </xf>
    <xf numFmtId="0" fontId="32" fillId="37" borderId="15" xfId="0" applyFont="1" applyFill="1" applyBorder="1" applyAlignment="1">
      <alignment horizontal="center" vertical="center" wrapText="1"/>
    </xf>
    <xf numFmtId="0" fontId="32" fillId="37" borderId="17" xfId="0" applyFont="1" applyFill="1" applyBorder="1" applyAlignment="1">
      <alignment horizontal="center" vertical="center" wrapText="1"/>
    </xf>
    <xf numFmtId="9" fontId="28" fillId="0" borderId="0" xfId="0" applyNumberFormat="1" applyFont="1"/>
    <xf numFmtId="165" fontId="28" fillId="0" borderId="0" xfId="1" applyNumberFormat="1" applyFont="1"/>
    <xf numFmtId="3" fontId="33" fillId="33" borderId="15" xfId="0" applyNumberFormat="1" applyFont="1" applyFill="1" applyBorder="1" applyAlignment="1">
      <alignment horizontal="left" vertical="center" wrapText="1"/>
    </xf>
    <xf numFmtId="0" fontId="28" fillId="0" borderId="0" xfId="0" applyFont="1" applyAlignment="1">
      <alignment wrapText="1"/>
    </xf>
    <xf numFmtId="9" fontId="28" fillId="0" borderId="0" xfId="2" applyFont="1"/>
    <xf numFmtId="0" fontId="27" fillId="0" borderId="0" xfId="0" applyFont="1"/>
    <xf numFmtId="3" fontId="34" fillId="0" borderId="14" xfId="47" applyNumberFormat="1" applyBorder="1"/>
    <xf numFmtId="164" fontId="34" fillId="0" borderId="0" xfId="2" applyNumberFormat="1" applyFont="1" applyBorder="1"/>
    <xf numFmtId="0" fontId="0" fillId="0" borderId="11" xfId="0" applyBorder="1" applyAlignment="1"/>
    <xf numFmtId="0" fontId="21" fillId="0" borderId="0" xfId="0" applyFont="1" applyAlignment="1">
      <alignment vertical="top"/>
    </xf>
    <xf numFmtId="0" fontId="0" fillId="0" borderId="0" xfId="0" applyAlignment="1">
      <alignment vertical="top"/>
    </xf>
    <xf numFmtId="2" fontId="0" fillId="0" borderId="0" xfId="0" applyNumberFormat="1" applyAlignment="1">
      <alignment wrapText="1"/>
    </xf>
    <xf numFmtId="0" fontId="0" fillId="0" borderId="0" xfId="0"/>
    <xf numFmtId="0" fontId="0" fillId="0" borderId="0" xfId="0" applyAlignment="1">
      <alignment wrapText="1"/>
    </xf>
    <xf numFmtId="0" fontId="21" fillId="0" borderId="10" xfId="0" applyFont="1" applyBorder="1" applyAlignment="1">
      <alignment horizontal="left" vertical="center" wrapText="1" inden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0" fillId="0" borderId="0" xfId="0" applyAlignment="1">
      <alignment wrapText="1" indent="4"/>
    </xf>
    <xf numFmtId="2" fontId="0" fillId="0" borderId="0" xfId="0" applyNumberFormat="1"/>
    <xf numFmtId="0" fontId="1" fillId="0" borderId="0" xfId="0" applyFont="1" applyAlignment="1">
      <alignment vertical="top"/>
    </xf>
    <xf numFmtId="0" fontId="0" fillId="0" borderId="0" xfId="0" applyAlignment="1">
      <alignment horizontal="left" vertical="top" wrapText="1"/>
    </xf>
    <xf numFmtId="0" fontId="24" fillId="0" borderId="0" xfId="0" applyFont="1" applyAlignment="1">
      <alignment horizontal="left" vertical="center" wrapText="1"/>
    </xf>
    <xf numFmtId="0" fontId="19"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22" fillId="0" borderId="11" xfId="0" applyFont="1" applyBorder="1" applyAlignment="1">
      <alignment horizontal="center" vertical="center" wrapText="1" shrinkToFit="1"/>
    </xf>
    <xf numFmtId="0" fontId="21" fillId="0" borderId="10" xfId="0" applyFont="1" applyBorder="1" applyAlignment="1">
      <alignment horizontal="left" vertical="center" wrapText="1" indent="1"/>
    </xf>
    <xf numFmtId="0" fontId="22" fillId="0" borderId="11" xfId="0" applyFont="1" applyBorder="1" applyAlignment="1">
      <alignment horizontal="center" vertical="center" shrinkToFit="1"/>
    </xf>
    <xf numFmtId="0" fontId="21" fillId="0" borderId="0" xfId="0" applyFont="1" applyAlignment="1"/>
    <xf numFmtId="0" fontId="0" fillId="0" borderId="0" xfId="0" applyAlignment="1">
      <alignment vertical="top"/>
    </xf>
    <xf numFmtId="164" fontId="28" fillId="0" borderId="0" xfId="2" applyNumberFormat="1" applyFont="1"/>
    <xf numFmtId="165" fontId="0" fillId="0" borderId="0" xfId="1" applyNumberFormat="1" applyFont="1"/>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8" xr:uid="{B5601A0F-2013-4442-9BEE-FD01B450066B}"/>
    <cellStyle name="Explanatory Text" xfId="18" builtinId="53" customBuiltin="1"/>
    <cellStyle name="Followed Hyperlink 2" xfId="46" xr:uid="{2F5CA4EC-F35B-4D47-87C0-AC7E6186C72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Hyperlink 2" xfId="45" xr:uid="{B38E2512-1565-4CFB-8FFD-DB877597E1FF}"/>
    <cellStyle name="Input" xfId="11" builtinId="20" customBuiltin="1"/>
    <cellStyle name="Linked Cell" xfId="14" builtinId="24" customBuiltin="1"/>
    <cellStyle name="Neutral" xfId="10" builtinId="28" customBuiltin="1"/>
    <cellStyle name="Normal" xfId="0" builtinId="0"/>
    <cellStyle name="Normal 2" xfId="47" xr:uid="{8E83FE2D-8345-4945-8F8F-FA4B246A55EC}"/>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Persons by income level in 2020 in Massachusetts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Persons</c:v>
          </c:tx>
          <c:spPr>
            <a:solidFill>
              <a:schemeClr val="accent1"/>
            </a:solidFill>
            <a:ln>
              <a:noFill/>
            </a:ln>
            <a:effectLst/>
          </c:spPr>
          <c:invertIfNegative val="0"/>
          <c:cat>
            <c:strRef>
              <c:f>'Summary chart'!$B$3:$B$7</c:f>
              <c:strCache>
                <c:ptCount val="5"/>
                <c:pt idx="0">
                  <c:v>Below Poverty
 (almost all &lt; 30% AMI)</c:v>
                </c:pt>
                <c:pt idx="1">
                  <c:v>Below 150% of Poverty
(few &lt; 30% AMI above this)</c:v>
                </c:pt>
                <c:pt idx="2">
                  <c:v>Very Low Income
 (&lt; 50% AMI)</c:v>
                </c:pt>
                <c:pt idx="3">
                  <c:v>Low Income 
(&lt; 80% AMI)</c:v>
                </c:pt>
                <c:pt idx="4">
                  <c:v>Low or Middle Income
 (&lt;120% of AMI)</c:v>
                </c:pt>
              </c:strCache>
            </c:strRef>
          </c:cat>
          <c:val>
            <c:numRef>
              <c:f>'Summary chart'!$C$3:$C$7</c:f>
              <c:numCache>
                <c:formatCode>_(* #,##0_);_(* \(#,##0\);_(* "-"??_);_(@_)</c:formatCode>
                <c:ptCount val="5"/>
                <c:pt idx="0">
                  <c:v>653454</c:v>
                </c:pt>
                <c:pt idx="1">
                  <c:v>1036734</c:v>
                </c:pt>
                <c:pt idx="2">
                  <c:v>1716374</c:v>
                </c:pt>
                <c:pt idx="3">
                  <c:v>2699930</c:v>
                </c:pt>
                <c:pt idx="4">
                  <c:v>3973395</c:v>
                </c:pt>
              </c:numCache>
            </c:numRef>
          </c:val>
          <c:extLst>
            <c:ext xmlns:c16="http://schemas.microsoft.com/office/drawing/2014/chart" uri="{C3380CC4-5D6E-409C-BE32-E72D297353CC}">
              <c16:uniqueId val="{00000000-C2DF-4BB5-B668-5C87BEE8CC8A}"/>
            </c:ext>
          </c:extLst>
        </c:ser>
        <c:dLbls>
          <c:showLegendKey val="0"/>
          <c:showVal val="0"/>
          <c:showCatName val="0"/>
          <c:showSerName val="0"/>
          <c:showPercent val="0"/>
          <c:showBubbleSize val="0"/>
        </c:dLbls>
        <c:gapWidth val="219"/>
        <c:overlap val="-27"/>
        <c:axId val="1932211728"/>
        <c:axId val="1932209808"/>
      </c:barChart>
      <c:catAx>
        <c:axId val="193221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209808"/>
        <c:crosses val="autoZero"/>
        <c:auto val="1"/>
        <c:lblAlgn val="ctr"/>
        <c:lblOffset val="100"/>
        <c:noMultiLvlLbl val="0"/>
      </c:catAx>
      <c:valAx>
        <c:axId val="19322098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211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E657E8F1-1127-4637-87D2-9B6153FA1ADC}"/>
            </a:ext>
          </a:extLst>
        </xdr:cNvPr>
        <xdr:cNvPicPr>
          <a:picLocks noChangeAspect="1"/>
        </xdr:cNvPicPr>
      </xdr:nvPicPr>
      <xdr:blipFill>
        <a:blip xmlns:r="http://schemas.openxmlformats.org/officeDocument/2006/relationships" r:embed="rId2" cstate="print"/>
        <a:stretch>
          <a:fillRect/>
        </a:stretch>
      </xdr:blipFill>
      <xdr:spPr>
        <a:xfrm>
          <a:off x="7096874" y="125999"/>
          <a:ext cx="1228725"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447676</xdr:colOff>
      <xdr:row>7</xdr:row>
      <xdr:rowOff>123825</xdr:rowOff>
    </xdr:from>
    <xdr:to>
      <xdr:col>19</xdr:col>
      <xdr:colOff>133350</xdr:colOff>
      <xdr:row>30</xdr:row>
      <xdr:rowOff>142875</xdr:rowOff>
    </xdr:to>
    <xdr:graphicFrame macro="">
      <xdr:nvGraphicFramePr>
        <xdr:cNvPr id="59" name="Chart 1">
          <a:extLst>
            <a:ext uri="{FF2B5EF4-FFF2-40B4-BE49-F238E27FC236}">
              <a16:creationId xmlns:a16="http://schemas.microsoft.com/office/drawing/2014/main" id="{D55AC80F-7A1B-1FAF-C966-35D5ECE8F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factfinder.census.gov/help/en/summary_level.htm" TargetMode="External"/><Relationship Id="rId2" Type="http://schemas.openxmlformats.org/officeDocument/2006/relationships/hyperlink" Target="https://factfinder.census.gov/help/en/summary_level.htm" TargetMode="External"/><Relationship Id="rId1" Type="http://schemas.openxmlformats.org/officeDocument/2006/relationships/hyperlink" Target="https://www.hudexchange.info/programs/acs-low-mod-summary-data/"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hyperlink" Target="https://www.huduser.gov/portal/datasets/il/il2020/2020summary.odn?states=%24states%24&amp;data=%24data%24&amp;inputname=STTLT*2599999999%2BMassachusetts&amp;stname=Massachusetts&amp;statefp=25&amp;year=2020&amp;selection_type=state" TargetMode="External"/><Relationship Id="rId1" Type="http://schemas.openxmlformats.org/officeDocument/2006/relationships/hyperlink" Target="https://aspe.hhs.gov/sites/default/files/documents/229c8195c6e940ceaf0fb09080a00541/HHS-Poverty-Guidelines-Fed-Register-2020.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ata.census.gov/table/ACSST5Y2020.S1701?q=poverty&amp;g=040XX00US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44721-3B9D-4BD9-928E-79C3A876A15C}">
  <dimension ref="A1:B8"/>
  <sheetViews>
    <sheetView workbookViewId="0">
      <selection activeCell="J13" sqref="J13:P33"/>
    </sheetView>
    <sheetView workbookViewId="1"/>
  </sheetViews>
  <sheetFormatPr defaultRowHeight="15"/>
  <sheetData>
    <row r="1" spans="1:2" s="45" customFormat="1">
      <c r="A1" s="45" t="s">
        <v>0</v>
      </c>
    </row>
    <row r="2" spans="1:2">
      <c r="A2" s="45" t="s">
        <v>1</v>
      </c>
      <c r="B2" s="45"/>
    </row>
    <row r="3" spans="1:2">
      <c r="A3" s="45" t="s">
        <v>2</v>
      </c>
      <c r="B3" s="45"/>
    </row>
    <row r="4" spans="1:2">
      <c r="A4" s="45" t="s">
        <v>3</v>
      </c>
      <c r="B4" s="45"/>
    </row>
    <row r="6" spans="1:2">
      <c r="A6" s="45"/>
      <c r="B6" s="45"/>
    </row>
    <row r="8" spans="1:2">
      <c r="A8" s="45"/>
      <c r="B8" s="4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89FF-B1F3-4528-8D8A-1772A9957A42}">
  <dimension ref="A1:C45"/>
  <sheetViews>
    <sheetView workbookViewId="0"/>
    <sheetView workbookViewId="1">
      <selection activeCell="A2" sqref="A2"/>
    </sheetView>
  </sheetViews>
  <sheetFormatPr defaultRowHeight="15"/>
  <cols>
    <col min="1" max="1" width="38.28515625" customWidth="1"/>
    <col min="3" max="3" width="155.140625" customWidth="1"/>
  </cols>
  <sheetData>
    <row r="1" spans="1:3" ht="21.75" thickBot="1">
      <c r="A1" s="61" t="s">
        <v>331</v>
      </c>
      <c r="B1" s="61"/>
      <c r="C1" s="41"/>
    </row>
    <row r="2" spans="1:3">
      <c r="A2" s="53" t="s">
        <v>317</v>
      </c>
      <c r="B2" s="43"/>
      <c r="C2" s="43"/>
    </row>
    <row r="3" spans="1:3">
      <c r="A3" s="62" t="s">
        <v>104</v>
      </c>
      <c r="B3" s="62"/>
      <c r="C3" s="62"/>
    </row>
    <row r="4" spans="1:3">
      <c r="A4" s="63"/>
      <c r="B4" s="63"/>
      <c r="C4" s="63"/>
    </row>
    <row r="5" spans="1:3">
      <c r="A5" s="42" t="s">
        <v>106</v>
      </c>
      <c r="B5" s="63" t="s">
        <v>107</v>
      </c>
      <c r="C5" s="63"/>
    </row>
    <row r="6" spans="1:3">
      <c r="A6" s="43" t="s">
        <v>108</v>
      </c>
      <c r="B6" s="63" t="s">
        <v>332</v>
      </c>
      <c r="C6" s="63"/>
    </row>
    <row r="7" spans="1:3">
      <c r="A7" s="43" t="s">
        <v>110</v>
      </c>
      <c r="B7" s="63" t="s">
        <v>111</v>
      </c>
      <c r="C7" s="63"/>
    </row>
    <row r="8" spans="1:3">
      <c r="A8" s="43" t="s">
        <v>112</v>
      </c>
      <c r="B8" s="63" t="s">
        <v>113</v>
      </c>
      <c r="C8" s="63"/>
    </row>
    <row r="9" spans="1:3">
      <c r="A9" s="43" t="s">
        <v>114</v>
      </c>
      <c r="B9" s="63" t="s">
        <v>115</v>
      </c>
      <c r="C9" s="63"/>
    </row>
    <row r="10" spans="1:3">
      <c r="A10" s="43" t="s">
        <v>116</v>
      </c>
      <c r="B10" s="63" t="s">
        <v>117</v>
      </c>
      <c r="C10" s="63"/>
    </row>
    <row r="11" spans="1:3">
      <c r="A11" s="43" t="s">
        <v>118</v>
      </c>
      <c r="B11" s="63" t="s">
        <v>119</v>
      </c>
      <c r="C11" s="63"/>
    </row>
    <row r="12" spans="1:3">
      <c r="A12" s="43" t="s">
        <v>120</v>
      </c>
      <c r="B12" s="63" t="s">
        <v>333</v>
      </c>
      <c r="C12" s="63"/>
    </row>
    <row r="13" spans="1:3">
      <c r="A13" s="43" t="s">
        <v>122</v>
      </c>
      <c r="B13" s="63" t="s">
        <v>119</v>
      </c>
      <c r="C13" s="63"/>
    </row>
    <row r="14" spans="1:3">
      <c r="A14" s="43" t="s">
        <v>123</v>
      </c>
      <c r="B14" s="63" t="s">
        <v>124</v>
      </c>
      <c r="C14" s="63"/>
    </row>
    <row r="15" spans="1:3">
      <c r="A15" s="45"/>
      <c r="B15" s="43"/>
      <c r="C15" s="43"/>
    </row>
    <row r="16" spans="1:3">
      <c r="A16" s="42" t="s">
        <v>125</v>
      </c>
      <c r="B16" s="63" t="s">
        <v>107</v>
      </c>
      <c r="C16" s="63"/>
    </row>
    <row r="17" spans="1:3">
      <c r="A17" s="43" t="s">
        <v>126</v>
      </c>
      <c r="B17" s="63" t="s">
        <v>334</v>
      </c>
      <c r="C17" s="63"/>
    </row>
    <row r="18" spans="1:3">
      <c r="A18" s="43" t="s">
        <v>128</v>
      </c>
      <c r="B18" s="63" t="s">
        <v>129</v>
      </c>
      <c r="C18" s="63"/>
    </row>
    <row r="19" spans="1:3">
      <c r="A19" s="63"/>
      <c r="B19" s="63"/>
      <c r="C19" s="63"/>
    </row>
    <row r="20" spans="1:3">
      <c r="A20" s="42" t="s">
        <v>130</v>
      </c>
      <c r="B20" s="63" t="s">
        <v>119</v>
      </c>
      <c r="C20" s="63"/>
    </row>
    <row r="21" spans="1:3">
      <c r="A21" s="63"/>
      <c r="B21" s="63"/>
      <c r="C21" s="63"/>
    </row>
    <row r="22" spans="1:3">
      <c r="A22" s="42" t="s">
        <v>131</v>
      </c>
      <c r="B22" s="63" t="s">
        <v>119</v>
      </c>
      <c r="C22" s="63"/>
    </row>
    <row r="23" spans="1:3">
      <c r="A23" s="63"/>
      <c r="B23" s="63"/>
      <c r="C23" s="63"/>
    </row>
    <row r="24" spans="1:3">
      <c r="A24" s="42" t="s">
        <v>132</v>
      </c>
      <c r="B24" s="63" t="s">
        <v>119</v>
      </c>
      <c r="C24" s="63"/>
    </row>
    <row r="25" spans="1:3">
      <c r="A25" s="63"/>
      <c r="B25" s="63"/>
      <c r="C25" s="63"/>
    </row>
    <row r="26" spans="1:3">
      <c r="A26" s="42" t="s">
        <v>133</v>
      </c>
      <c r="B26" s="63" t="s">
        <v>107</v>
      </c>
      <c r="C26" s="63"/>
    </row>
    <row r="27" spans="1:3">
      <c r="A27" s="43" t="s">
        <v>134</v>
      </c>
      <c r="B27" s="63" t="s">
        <v>119</v>
      </c>
      <c r="C27" s="63"/>
    </row>
    <row r="28" spans="1:3">
      <c r="A28" s="43" t="s">
        <v>135</v>
      </c>
      <c r="B28" s="63" t="s">
        <v>136</v>
      </c>
      <c r="C28" s="63"/>
    </row>
    <row r="29" spans="1:3">
      <c r="A29" s="43" t="s">
        <v>137</v>
      </c>
      <c r="B29" s="63" t="s">
        <v>119</v>
      </c>
      <c r="C29" s="63"/>
    </row>
    <row r="30" spans="1:3">
      <c r="A30" s="43" t="s">
        <v>138</v>
      </c>
      <c r="B30" s="63" t="s">
        <v>119</v>
      </c>
      <c r="C30" s="63"/>
    </row>
    <row r="31" spans="1:3">
      <c r="A31" s="63"/>
      <c r="B31" s="63"/>
      <c r="C31" s="63"/>
    </row>
    <row r="32" spans="1:3">
      <c r="A32" s="42" t="s">
        <v>139</v>
      </c>
      <c r="B32" s="63" t="s">
        <v>317</v>
      </c>
      <c r="C32" s="63"/>
    </row>
    <row r="33" spans="1:3">
      <c r="A33" s="63"/>
      <c r="B33" s="63"/>
      <c r="C33" s="63"/>
    </row>
    <row r="34" spans="1:3">
      <c r="A34" s="42" t="s">
        <v>140</v>
      </c>
      <c r="B34" s="63" t="s">
        <v>107</v>
      </c>
      <c r="C34" s="63"/>
    </row>
    <row r="35" spans="1:3" ht="108" customHeight="1">
      <c r="A35" s="43" t="s">
        <v>107</v>
      </c>
      <c r="B35" s="58" t="s">
        <v>141</v>
      </c>
      <c r="C35" s="58"/>
    </row>
    <row r="36" spans="1:3" ht="108" customHeight="1">
      <c r="A36" s="43" t="s">
        <v>107</v>
      </c>
      <c r="B36" s="58" t="s">
        <v>142</v>
      </c>
      <c r="C36" s="58"/>
    </row>
    <row r="37" spans="1:3" ht="108" customHeight="1">
      <c r="A37" s="43" t="s">
        <v>107</v>
      </c>
      <c r="B37" s="58" t="s">
        <v>143</v>
      </c>
      <c r="C37" s="58"/>
    </row>
    <row r="38" spans="1:3" ht="108" customHeight="1">
      <c r="A38" s="43" t="s">
        <v>107</v>
      </c>
      <c r="B38" s="58" t="s">
        <v>144</v>
      </c>
      <c r="C38" s="58"/>
    </row>
    <row r="39" spans="1:3" ht="108" customHeight="1">
      <c r="A39" s="43" t="s">
        <v>107</v>
      </c>
      <c r="B39" s="58" t="s">
        <v>335</v>
      </c>
      <c r="C39" s="58"/>
    </row>
    <row r="40" spans="1:3" ht="108" customHeight="1">
      <c r="A40" s="43" t="s">
        <v>107</v>
      </c>
      <c r="B40" s="58" t="s">
        <v>147</v>
      </c>
      <c r="C40" s="58"/>
    </row>
    <row r="41" spans="1:3" ht="108" customHeight="1">
      <c r="A41" s="43" t="s">
        <v>107</v>
      </c>
      <c r="B41" s="58" t="s">
        <v>148</v>
      </c>
      <c r="C41" s="58"/>
    </row>
    <row r="42" spans="1:3" ht="108" customHeight="1">
      <c r="A42" s="43" t="s">
        <v>107</v>
      </c>
      <c r="B42" s="58" t="s">
        <v>149</v>
      </c>
      <c r="C42" s="58"/>
    </row>
    <row r="43" spans="1:3">
      <c r="A43" s="63"/>
      <c r="B43" s="63"/>
      <c r="C43" s="63"/>
    </row>
    <row r="44" spans="1:3">
      <c r="A44" s="42" t="s">
        <v>150</v>
      </c>
      <c r="B44" s="63" t="s">
        <v>119</v>
      </c>
      <c r="C44" s="63"/>
    </row>
    <row r="45" spans="1:3">
      <c r="A45" s="63"/>
      <c r="B45" s="63"/>
      <c r="C45" s="63"/>
    </row>
  </sheetData>
  <mergeCells count="43">
    <mergeCell ref="A43:C43"/>
    <mergeCell ref="B44:C44"/>
    <mergeCell ref="A45:C45"/>
    <mergeCell ref="B38:C38"/>
    <mergeCell ref="B39:C39"/>
    <mergeCell ref="B40:C40"/>
    <mergeCell ref="B41:C41"/>
    <mergeCell ref="B42:C42"/>
    <mergeCell ref="A33:C33"/>
    <mergeCell ref="B34:C34"/>
    <mergeCell ref="B35:C35"/>
    <mergeCell ref="B36:C36"/>
    <mergeCell ref="B37:C37"/>
    <mergeCell ref="B28:C28"/>
    <mergeCell ref="B29:C29"/>
    <mergeCell ref="B30:C30"/>
    <mergeCell ref="A31:C31"/>
    <mergeCell ref="B32:C32"/>
    <mergeCell ref="A23:C23"/>
    <mergeCell ref="B24:C24"/>
    <mergeCell ref="A25:C25"/>
    <mergeCell ref="B26:C26"/>
    <mergeCell ref="B27:C27"/>
    <mergeCell ref="B18:C18"/>
    <mergeCell ref="A19:C19"/>
    <mergeCell ref="B20:C20"/>
    <mergeCell ref="A21:C21"/>
    <mergeCell ref="B22:C22"/>
    <mergeCell ref="B12:C12"/>
    <mergeCell ref="B13:C13"/>
    <mergeCell ref="B14:C14"/>
    <mergeCell ref="B16:C16"/>
    <mergeCell ref="B17:C17"/>
    <mergeCell ref="B7:C7"/>
    <mergeCell ref="B8:C8"/>
    <mergeCell ref="B9:C9"/>
    <mergeCell ref="B10:C10"/>
    <mergeCell ref="B11:C11"/>
    <mergeCell ref="A1:B1"/>
    <mergeCell ref="A3:C3"/>
    <mergeCell ref="A4:C4"/>
    <mergeCell ref="B5:C5"/>
    <mergeCell ref="B6:C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C1DB-917C-49C4-93E6-12BA6761566B}">
  <dimension ref="A1:G71"/>
  <sheetViews>
    <sheetView workbookViewId="0"/>
    <sheetView tabSelected="1" workbookViewId="1">
      <selection activeCell="B4" sqref="B4"/>
    </sheetView>
  </sheetViews>
  <sheetFormatPr defaultRowHeight="15" customHeight="1"/>
  <cols>
    <col min="1" max="1" width="58.7109375" customWidth="1"/>
    <col min="2" max="7" width="12.7109375" customWidth="1"/>
  </cols>
  <sheetData>
    <row r="1" spans="1:7" ht="15" customHeight="1">
      <c r="A1" s="47" t="s">
        <v>107</v>
      </c>
      <c r="B1" s="60" t="s">
        <v>129</v>
      </c>
      <c r="C1" s="60"/>
      <c r="D1" s="60"/>
      <c r="E1" s="60"/>
      <c r="F1" s="60"/>
      <c r="G1" s="60"/>
    </row>
    <row r="2" spans="1:7" ht="15" customHeight="1">
      <c r="A2" s="47" t="s">
        <v>107</v>
      </c>
      <c r="B2" s="60" t="s">
        <v>151</v>
      </c>
      <c r="C2" s="60"/>
      <c r="D2" s="60" t="s">
        <v>336</v>
      </c>
      <c r="E2" s="60"/>
      <c r="F2" s="60" t="s">
        <v>337</v>
      </c>
      <c r="G2" s="60"/>
    </row>
    <row r="3" spans="1:7" ht="15" customHeight="1">
      <c r="A3" s="47" t="s">
        <v>156</v>
      </c>
      <c r="B3" s="47" t="s">
        <v>157</v>
      </c>
      <c r="C3" s="47" t="s">
        <v>158</v>
      </c>
      <c r="D3" s="47" t="s">
        <v>157</v>
      </c>
      <c r="E3" s="47" t="s">
        <v>158</v>
      </c>
      <c r="F3" s="47" t="s">
        <v>157</v>
      </c>
      <c r="G3" s="47" t="s">
        <v>158</v>
      </c>
    </row>
    <row r="4" spans="1:7" ht="15" customHeight="1">
      <c r="A4" s="46" t="s">
        <v>338</v>
      </c>
      <c r="B4" s="44" t="s">
        <v>339</v>
      </c>
      <c r="C4" s="46" t="s">
        <v>340</v>
      </c>
      <c r="D4" s="46" t="s">
        <v>341</v>
      </c>
      <c r="E4" s="46" t="s">
        <v>342</v>
      </c>
      <c r="F4" s="46" t="s">
        <v>343</v>
      </c>
      <c r="G4" s="46" t="s">
        <v>232</v>
      </c>
    </row>
    <row r="5" spans="1:7" ht="15" customHeight="1">
      <c r="A5" s="48" t="s">
        <v>344</v>
      </c>
      <c r="B5" s="52"/>
      <c r="C5" s="45"/>
      <c r="D5" s="45"/>
      <c r="E5" s="45"/>
      <c r="F5" s="45"/>
      <c r="G5" s="45"/>
    </row>
    <row r="6" spans="1:7" ht="15" customHeight="1">
      <c r="A6" s="49" t="s">
        <v>345</v>
      </c>
      <c r="B6" s="44" t="s">
        <v>346</v>
      </c>
      <c r="C6" s="46" t="s">
        <v>347</v>
      </c>
      <c r="D6" s="46" t="s">
        <v>348</v>
      </c>
      <c r="E6" s="46" t="s">
        <v>349</v>
      </c>
      <c r="F6" s="46" t="s">
        <v>350</v>
      </c>
      <c r="G6" s="46" t="s">
        <v>207</v>
      </c>
    </row>
    <row r="7" spans="1:7" ht="15" customHeight="1">
      <c r="A7" s="50" t="s">
        <v>351</v>
      </c>
      <c r="B7" s="44" t="s">
        <v>352</v>
      </c>
      <c r="C7" s="46" t="s">
        <v>353</v>
      </c>
      <c r="D7" s="46" t="s">
        <v>354</v>
      </c>
      <c r="E7" s="46" t="s">
        <v>355</v>
      </c>
      <c r="F7" s="46" t="s">
        <v>356</v>
      </c>
      <c r="G7" s="46" t="s">
        <v>224</v>
      </c>
    </row>
    <row r="8" spans="1:7" ht="15" customHeight="1">
      <c r="A8" s="50" t="s">
        <v>357</v>
      </c>
      <c r="B8" s="44" t="s">
        <v>358</v>
      </c>
      <c r="C8" s="46" t="s">
        <v>359</v>
      </c>
      <c r="D8" s="46" t="s">
        <v>360</v>
      </c>
      <c r="E8" s="46" t="s">
        <v>361</v>
      </c>
      <c r="F8" s="46" t="s">
        <v>362</v>
      </c>
      <c r="G8" s="46" t="s">
        <v>207</v>
      </c>
    </row>
    <row r="9" spans="1:7" ht="15" customHeight="1">
      <c r="A9" s="50" t="s">
        <v>363</v>
      </c>
      <c r="B9" s="44" t="s">
        <v>364</v>
      </c>
      <c r="C9" s="46" t="s">
        <v>365</v>
      </c>
      <c r="D9" s="46" t="s">
        <v>366</v>
      </c>
      <c r="E9" s="46" t="s">
        <v>367</v>
      </c>
      <c r="F9" s="46" t="s">
        <v>368</v>
      </c>
      <c r="G9" s="46" t="s">
        <v>207</v>
      </c>
    </row>
    <row r="10" spans="1:7" ht="15" customHeight="1">
      <c r="A10" s="49" t="s">
        <v>369</v>
      </c>
      <c r="B10" s="44" t="s">
        <v>370</v>
      </c>
      <c r="C10" s="46" t="s">
        <v>371</v>
      </c>
      <c r="D10" s="46" t="s">
        <v>372</v>
      </c>
      <c r="E10" s="46" t="s">
        <v>373</v>
      </c>
      <c r="F10" s="46" t="s">
        <v>374</v>
      </c>
      <c r="G10" s="46" t="s">
        <v>232</v>
      </c>
    </row>
    <row r="11" spans="1:7" ht="15" customHeight="1">
      <c r="A11" s="50" t="s">
        <v>375</v>
      </c>
      <c r="B11" s="44" t="s">
        <v>376</v>
      </c>
      <c r="C11" s="46" t="s">
        <v>377</v>
      </c>
      <c r="D11" s="46" t="s">
        <v>378</v>
      </c>
      <c r="E11" s="46" t="s">
        <v>379</v>
      </c>
      <c r="F11" s="46" t="s">
        <v>250</v>
      </c>
      <c r="G11" s="46" t="s">
        <v>234</v>
      </c>
    </row>
    <row r="12" spans="1:7" ht="15" customHeight="1">
      <c r="A12" s="50" t="s">
        <v>380</v>
      </c>
      <c r="B12" s="44" t="s">
        <v>381</v>
      </c>
      <c r="C12" s="46" t="s">
        <v>382</v>
      </c>
      <c r="D12" s="46" t="s">
        <v>383</v>
      </c>
      <c r="E12" s="46" t="s">
        <v>384</v>
      </c>
      <c r="F12" s="46" t="s">
        <v>385</v>
      </c>
      <c r="G12" s="46" t="s">
        <v>232</v>
      </c>
    </row>
    <row r="13" spans="1:7" ht="15" customHeight="1">
      <c r="A13" s="49" t="s">
        <v>386</v>
      </c>
      <c r="B13" s="44" t="s">
        <v>387</v>
      </c>
      <c r="C13" s="46" t="s">
        <v>388</v>
      </c>
      <c r="D13" s="46" t="s">
        <v>389</v>
      </c>
      <c r="E13" s="46" t="s">
        <v>390</v>
      </c>
      <c r="F13" s="46" t="s">
        <v>391</v>
      </c>
      <c r="G13" s="46" t="s">
        <v>232</v>
      </c>
    </row>
    <row r="14" spans="1:7" ht="15" customHeight="1">
      <c r="A14" s="49" t="s">
        <v>249</v>
      </c>
      <c r="B14" s="44" t="s">
        <v>392</v>
      </c>
      <c r="C14" s="46" t="s">
        <v>393</v>
      </c>
      <c r="D14" s="46" t="s">
        <v>394</v>
      </c>
      <c r="E14" s="46" t="s">
        <v>395</v>
      </c>
      <c r="F14" s="46" t="s">
        <v>391</v>
      </c>
      <c r="G14" s="46" t="s">
        <v>232</v>
      </c>
    </row>
    <row r="15" spans="1:7" ht="15" customHeight="1">
      <c r="A15" s="48" t="s">
        <v>396</v>
      </c>
      <c r="B15" s="52"/>
      <c r="C15" s="45"/>
      <c r="D15" s="45"/>
      <c r="E15" s="45"/>
      <c r="F15" s="45"/>
      <c r="G15" s="45"/>
    </row>
    <row r="16" spans="1:7" ht="15" customHeight="1">
      <c r="A16" s="49" t="s">
        <v>397</v>
      </c>
      <c r="B16" s="44" t="s">
        <v>398</v>
      </c>
      <c r="C16" s="46" t="s">
        <v>399</v>
      </c>
      <c r="D16" s="46" t="s">
        <v>400</v>
      </c>
      <c r="E16" s="46" t="s">
        <v>401</v>
      </c>
      <c r="F16" s="46" t="s">
        <v>402</v>
      </c>
      <c r="G16" s="46" t="s">
        <v>232</v>
      </c>
    </row>
    <row r="17" spans="1:7" ht="15" customHeight="1">
      <c r="A17" s="49" t="s">
        <v>403</v>
      </c>
      <c r="B17" s="44" t="s">
        <v>404</v>
      </c>
      <c r="C17" s="46" t="s">
        <v>405</v>
      </c>
      <c r="D17" s="46" t="s">
        <v>406</v>
      </c>
      <c r="E17" s="46" t="s">
        <v>407</v>
      </c>
      <c r="F17" s="46" t="s">
        <v>408</v>
      </c>
      <c r="G17" s="46" t="s">
        <v>232</v>
      </c>
    </row>
    <row r="18" spans="1:7" ht="15" customHeight="1">
      <c r="A18" s="48" t="s">
        <v>409</v>
      </c>
      <c r="B18" s="52"/>
      <c r="C18" s="45"/>
      <c r="D18" s="45"/>
      <c r="E18" s="45"/>
      <c r="F18" s="45"/>
      <c r="G18" s="45"/>
    </row>
    <row r="19" spans="1:7" ht="15" customHeight="1">
      <c r="A19" s="49" t="s">
        <v>410</v>
      </c>
      <c r="B19" s="44" t="s">
        <v>411</v>
      </c>
      <c r="C19" s="46" t="s">
        <v>412</v>
      </c>
      <c r="D19" s="46" t="s">
        <v>413</v>
      </c>
      <c r="E19" s="46" t="s">
        <v>414</v>
      </c>
      <c r="F19" s="46" t="s">
        <v>415</v>
      </c>
      <c r="G19" s="46" t="s">
        <v>239</v>
      </c>
    </row>
    <row r="20" spans="1:7" ht="15" customHeight="1">
      <c r="A20" s="49" t="s">
        <v>416</v>
      </c>
      <c r="B20" s="44" t="s">
        <v>417</v>
      </c>
      <c r="C20" s="46" t="s">
        <v>418</v>
      </c>
      <c r="D20" s="46" t="s">
        <v>419</v>
      </c>
      <c r="E20" s="46" t="s">
        <v>420</v>
      </c>
      <c r="F20" s="46" t="s">
        <v>421</v>
      </c>
      <c r="G20" s="46" t="s">
        <v>213</v>
      </c>
    </row>
    <row r="21" spans="1:7" ht="15" customHeight="1">
      <c r="A21" s="49" t="s">
        <v>422</v>
      </c>
      <c r="B21" s="44" t="s">
        <v>423</v>
      </c>
      <c r="C21" s="46" t="s">
        <v>424</v>
      </c>
      <c r="D21" s="46" t="s">
        <v>425</v>
      </c>
      <c r="E21" s="46" t="s">
        <v>426</v>
      </c>
      <c r="F21" s="46" t="s">
        <v>427</v>
      </c>
      <c r="G21" s="46" t="s">
        <v>428</v>
      </c>
    </row>
    <row r="22" spans="1:7" ht="15" customHeight="1">
      <c r="A22" s="49" t="s">
        <v>429</v>
      </c>
      <c r="B22" s="44" t="s">
        <v>430</v>
      </c>
      <c r="C22" s="46" t="s">
        <v>431</v>
      </c>
      <c r="D22" s="46" t="s">
        <v>432</v>
      </c>
      <c r="E22" s="46" t="s">
        <v>433</v>
      </c>
      <c r="F22" s="46" t="s">
        <v>362</v>
      </c>
      <c r="G22" s="46" t="s">
        <v>224</v>
      </c>
    </row>
    <row r="23" spans="1:7" ht="15" customHeight="1">
      <c r="A23" s="49" t="s">
        <v>434</v>
      </c>
      <c r="B23" s="44" t="s">
        <v>435</v>
      </c>
      <c r="C23" s="46" t="s">
        <v>436</v>
      </c>
      <c r="D23" s="46" t="s">
        <v>437</v>
      </c>
      <c r="E23" s="46" t="s">
        <v>438</v>
      </c>
      <c r="F23" s="46" t="s">
        <v>368</v>
      </c>
      <c r="G23" s="46" t="s">
        <v>439</v>
      </c>
    </row>
    <row r="24" spans="1:7" ht="15" customHeight="1">
      <c r="A24" s="49" t="s">
        <v>440</v>
      </c>
      <c r="B24" s="44" t="s">
        <v>441</v>
      </c>
      <c r="C24" s="46" t="s">
        <v>442</v>
      </c>
      <c r="D24" s="46" t="s">
        <v>443</v>
      </c>
      <c r="E24" s="46" t="s">
        <v>444</v>
      </c>
      <c r="F24" s="46" t="s">
        <v>445</v>
      </c>
      <c r="G24" s="46" t="s">
        <v>218</v>
      </c>
    </row>
    <row r="25" spans="1:7" ht="15" customHeight="1">
      <c r="A25" s="49" t="s">
        <v>446</v>
      </c>
      <c r="B25" s="44" t="s">
        <v>447</v>
      </c>
      <c r="C25" s="46" t="s">
        <v>448</v>
      </c>
      <c r="D25" s="46" t="s">
        <v>449</v>
      </c>
      <c r="E25" s="46" t="s">
        <v>450</v>
      </c>
      <c r="F25" s="46" t="s">
        <v>451</v>
      </c>
      <c r="G25" s="46" t="s">
        <v>213</v>
      </c>
    </row>
    <row r="26" spans="1:7" ht="15" customHeight="1">
      <c r="A26" s="49" t="s">
        <v>452</v>
      </c>
      <c r="B26" s="44" t="s">
        <v>453</v>
      </c>
      <c r="C26" s="46" t="s">
        <v>359</v>
      </c>
      <c r="D26" s="46" t="s">
        <v>454</v>
      </c>
      <c r="E26" s="46" t="s">
        <v>455</v>
      </c>
      <c r="F26" s="46" t="s">
        <v>456</v>
      </c>
      <c r="G26" s="46" t="s">
        <v>213</v>
      </c>
    </row>
    <row r="27" spans="1:7" ht="15" customHeight="1">
      <c r="A27" s="49" t="s">
        <v>457</v>
      </c>
      <c r="B27" s="44" t="s">
        <v>458</v>
      </c>
      <c r="C27" s="46" t="s">
        <v>459</v>
      </c>
      <c r="D27" s="46" t="s">
        <v>460</v>
      </c>
      <c r="E27" s="46" t="s">
        <v>461</v>
      </c>
      <c r="F27" s="46" t="s">
        <v>462</v>
      </c>
      <c r="G27" s="46" t="s">
        <v>239</v>
      </c>
    </row>
    <row r="28" spans="1:7" ht="15" customHeight="1">
      <c r="A28" s="48" t="s">
        <v>463</v>
      </c>
      <c r="B28" s="52"/>
      <c r="C28" s="45"/>
      <c r="D28" s="45"/>
      <c r="E28" s="45"/>
      <c r="F28" s="45"/>
      <c r="G28" s="45"/>
    </row>
    <row r="29" spans="1:7" ht="15" customHeight="1">
      <c r="A29" s="49" t="s">
        <v>464</v>
      </c>
      <c r="B29" s="44" t="s">
        <v>465</v>
      </c>
      <c r="C29" s="46" t="s">
        <v>466</v>
      </c>
      <c r="D29" s="46" t="s">
        <v>467</v>
      </c>
      <c r="E29" s="46" t="s">
        <v>468</v>
      </c>
      <c r="F29" s="46" t="s">
        <v>469</v>
      </c>
      <c r="G29" s="46" t="s">
        <v>239</v>
      </c>
    </row>
    <row r="30" spans="1:7" ht="15" customHeight="1">
      <c r="A30" s="50" t="s">
        <v>470</v>
      </c>
      <c r="B30" s="44" t="s">
        <v>471</v>
      </c>
      <c r="C30" s="46" t="s">
        <v>472</v>
      </c>
      <c r="D30" s="46" t="s">
        <v>473</v>
      </c>
      <c r="E30" s="46" t="s">
        <v>474</v>
      </c>
      <c r="F30" s="46" t="s">
        <v>475</v>
      </c>
      <c r="G30" s="46" t="s">
        <v>224</v>
      </c>
    </row>
    <row r="31" spans="1:7" ht="15" customHeight="1">
      <c r="A31" s="50" t="s">
        <v>476</v>
      </c>
      <c r="B31" s="44" t="s">
        <v>477</v>
      </c>
      <c r="C31" s="46" t="s">
        <v>478</v>
      </c>
      <c r="D31" s="46" t="s">
        <v>479</v>
      </c>
      <c r="E31" s="46" t="s">
        <v>480</v>
      </c>
      <c r="F31" s="46" t="s">
        <v>481</v>
      </c>
      <c r="G31" s="46" t="s">
        <v>234</v>
      </c>
    </row>
    <row r="32" spans="1:7" ht="15" customHeight="1">
      <c r="A32" s="50" t="s">
        <v>482</v>
      </c>
      <c r="B32" s="44" t="s">
        <v>483</v>
      </c>
      <c r="C32" s="46" t="s">
        <v>484</v>
      </c>
      <c r="D32" s="46" t="s">
        <v>485</v>
      </c>
      <c r="E32" s="46" t="s">
        <v>486</v>
      </c>
      <c r="F32" s="46" t="s">
        <v>469</v>
      </c>
      <c r="G32" s="46" t="s">
        <v>232</v>
      </c>
    </row>
    <row r="33" spans="1:7" ht="15" customHeight="1">
      <c r="A33" s="50" t="s">
        <v>487</v>
      </c>
      <c r="B33" s="44" t="s">
        <v>488</v>
      </c>
      <c r="C33" s="46" t="s">
        <v>489</v>
      </c>
      <c r="D33" s="46" t="s">
        <v>490</v>
      </c>
      <c r="E33" s="46" t="s">
        <v>491</v>
      </c>
      <c r="F33" s="46" t="s">
        <v>492</v>
      </c>
      <c r="G33" s="46" t="s">
        <v>239</v>
      </c>
    </row>
    <row r="34" spans="1:7" ht="15" customHeight="1">
      <c r="A34" s="48" t="s">
        <v>493</v>
      </c>
      <c r="B34" s="52"/>
      <c r="C34" s="45"/>
      <c r="D34" s="45"/>
      <c r="E34" s="45"/>
      <c r="F34" s="45"/>
      <c r="G34" s="45"/>
    </row>
    <row r="35" spans="1:7" ht="15" customHeight="1">
      <c r="A35" s="49" t="s">
        <v>494</v>
      </c>
      <c r="B35" s="44" t="s">
        <v>495</v>
      </c>
      <c r="C35" s="46" t="s">
        <v>496</v>
      </c>
      <c r="D35" s="46" t="s">
        <v>497</v>
      </c>
      <c r="E35" s="46" t="s">
        <v>498</v>
      </c>
      <c r="F35" s="46" t="s">
        <v>499</v>
      </c>
      <c r="G35" s="46" t="s">
        <v>239</v>
      </c>
    </row>
    <row r="36" spans="1:7" ht="15" customHeight="1">
      <c r="A36" s="50" t="s">
        <v>500</v>
      </c>
      <c r="B36" s="44" t="s">
        <v>501</v>
      </c>
      <c r="C36" s="46" t="s">
        <v>502</v>
      </c>
      <c r="D36" s="46" t="s">
        <v>503</v>
      </c>
      <c r="E36" s="46" t="s">
        <v>504</v>
      </c>
      <c r="F36" s="46" t="s">
        <v>492</v>
      </c>
      <c r="G36" s="46" t="s">
        <v>239</v>
      </c>
    </row>
    <row r="37" spans="1:7" ht="15" customHeight="1">
      <c r="A37" s="51" t="s">
        <v>397</v>
      </c>
      <c r="B37" s="44" t="s">
        <v>505</v>
      </c>
      <c r="C37" s="46" t="s">
        <v>506</v>
      </c>
      <c r="D37" s="46" t="s">
        <v>507</v>
      </c>
      <c r="E37" s="46" t="s">
        <v>508</v>
      </c>
      <c r="F37" s="46" t="s">
        <v>509</v>
      </c>
      <c r="G37" s="46" t="s">
        <v>239</v>
      </c>
    </row>
    <row r="38" spans="1:7" ht="15" customHeight="1">
      <c r="A38" s="51" t="s">
        <v>403</v>
      </c>
      <c r="B38" s="44" t="s">
        <v>510</v>
      </c>
      <c r="C38" s="46" t="s">
        <v>511</v>
      </c>
      <c r="D38" s="46" t="s">
        <v>512</v>
      </c>
      <c r="E38" s="46" t="s">
        <v>513</v>
      </c>
      <c r="F38" s="46" t="s">
        <v>514</v>
      </c>
      <c r="G38" s="46" t="s">
        <v>239</v>
      </c>
    </row>
    <row r="39" spans="1:7" ht="15" customHeight="1">
      <c r="A39" s="50" t="s">
        <v>515</v>
      </c>
      <c r="B39" s="44" t="s">
        <v>516</v>
      </c>
      <c r="C39" s="46" t="s">
        <v>517</v>
      </c>
      <c r="D39" s="46" t="s">
        <v>518</v>
      </c>
      <c r="E39" s="46" t="s">
        <v>519</v>
      </c>
      <c r="F39" s="46" t="s">
        <v>520</v>
      </c>
      <c r="G39" s="46" t="s">
        <v>213</v>
      </c>
    </row>
    <row r="40" spans="1:7" ht="15" customHeight="1">
      <c r="A40" s="51" t="s">
        <v>397</v>
      </c>
      <c r="B40" s="44" t="s">
        <v>521</v>
      </c>
      <c r="C40" s="46" t="s">
        <v>522</v>
      </c>
      <c r="D40" s="46" t="s">
        <v>523</v>
      </c>
      <c r="E40" s="46" t="s">
        <v>524</v>
      </c>
      <c r="F40" s="46" t="s">
        <v>525</v>
      </c>
      <c r="G40" s="46" t="s">
        <v>228</v>
      </c>
    </row>
    <row r="41" spans="1:7" ht="15" customHeight="1">
      <c r="A41" s="51" t="s">
        <v>403</v>
      </c>
      <c r="B41" s="44" t="s">
        <v>526</v>
      </c>
      <c r="C41" s="46" t="s">
        <v>527</v>
      </c>
      <c r="D41" s="46" t="s">
        <v>528</v>
      </c>
      <c r="E41" s="46" t="s">
        <v>529</v>
      </c>
      <c r="F41" s="46" t="s">
        <v>530</v>
      </c>
      <c r="G41" s="46" t="s">
        <v>257</v>
      </c>
    </row>
    <row r="42" spans="1:7" ht="15" customHeight="1">
      <c r="A42" s="48" t="s">
        <v>531</v>
      </c>
      <c r="B42" s="52"/>
      <c r="C42" s="45"/>
      <c r="D42" s="45"/>
      <c r="E42" s="45"/>
      <c r="F42" s="45"/>
      <c r="G42" s="45"/>
    </row>
    <row r="43" spans="1:7" ht="15" customHeight="1">
      <c r="A43" s="49" t="s">
        <v>532</v>
      </c>
      <c r="B43" s="44" t="s">
        <v>533</v>
      </c>
      <c r="C43" s="46" t="s">
        <v>534</v>
      </c>
      <c r="D43" s="46" t="s">
        <v>535</v>
      </c>
      <c r="E43" s="46" t="s">
        <v>536</v>
      </c>
      <c r="F43" s="46" t="s">
        <v>374</v>
      </c>
      <c r="G43" s="46" t="s">
        <v>239</v>
      </c>
    </row>
    <row r="44" spans="1:7" ht="15" customHeight="1">
      <c r="A44" s="50" t="s">
        <v>537</v>
      </c>
      <c r="B44" s="44" t="s">
        <v>538</v>
      </c>
      <c r="C44" s="46" t="s">
        <v>539</v>
      </c>
      <c r="D44" s="46" t="s">
        <v>540</v>
      </c>
      <c r="E44" s="46" t="s">
        <v>541</v>
      </c>
      <c r="F44" s="46" t="s">
        <v>542</v>
      </c>
      <c r="G44" s="46" t="s">
        <v>239</v>
      </c>
    </row>
    <row r="45" spans="1:7" ht="15" customHeight="1">
      <c r="A45" s="50" t="s">
        <v>543</v>
      </c>
      <c r="B45" s="44" t="s">
        <v>544</v>
      </c>
      <c r="C45" s="46" t="s">
        <v>545</v>
      </c>
      <c r="D45" s="46" t="s">
        <v>546</v>
      </c>
      <c r="E45" s="46" t="s">
        <v>547</v>
      </c>
      <c r="F45" s="46" t="s">
        <v>548</v>
      </c>
      <c r="G45" s="46" t="s">
        <v>234</v>
      </c>
    </row>
    <row r="46" spans="1:7" ht="15" customHeight="1">
      <c r="A46" s="50" t="s">
        <v>549</v>
      </c>
      <c r="B46" s="44" t="s">
        <v>550</v>
      </c>
      <c r="C46" s="46" t="s">
        <v>551</v>
      </c>
      <c r="D46" s="46" t="s">
        <v>552</v>
      </c>
      <c r="E46" s="46" t="s">
        <v>553</v>
      </c>
      <c r="F46" s="46" t="s">
        <v>554</v>
      </c>
      <c r="G46" s="46" t="s">
        <v>234</v>
      </c>
    </row>
    <row r="47" spans="1:7" ht="15" customHeight="1">
      <c r="A47" s="48" t="s">
        <v>555</v>
      </c>
      <c r="B47" s="52"/>
      <c r="C47" s="45"/>
      <c r="D47" s="45"/>
      <c r="E47" s="45"/>
      <c r="F47" s="45"/>
      <c r="G47" s="45"/>
    </row>
    <row r="48" spans="1:7" ht="15" customHeight="1">
      <c r="A48" s="49" t="s">
        <v>556</v>
      </c>
      <c r="B48" s="44" t="s">
        <v>557</v>
      </c>
      <c r="C48" s="46" t="s">
        <v>558</v>
      </c>
      <c r="D48" s="46" t="s">
        <v>188</v>
      </c>
      <c r="E48" s="46" t="s">
        <v>188</v>
      </c>
      <c r="F48" s="46" t="s">
        <v>188</v>
      </c>
      <c r="G48" s="46" t="s">
        <v>188</v>
      </c>
    </row>
    <row r="49" spans="1:7" ht="15" customHeight="1">
      <c r="A49" s="49" t="s">
        <v>559</v>
      </c>
      <c r="B49" s="44" t="s">
        <v>560</v>
      </c>
      <c r="C49" s="46" t="s">
        <v>561</v>
      </c>
      <c r="D49" s="46" t="s">
        <v>188</v>
      </c>
      <c r="E49" s="46" t="s">
        <v>188</v>
      </c>
      <c r="F49" s="46" t="s">
        <v>188</v>
      </c>
      <c r="G49" s="46" t="s">
        <v>188</v>
      </c>
    </row>
    <row r="50" spans="1:7" ht="15" customHeight="1">
      <c r="A50" s="49" t="s">
        <v>562</v>
      </c>
      <c r="B50" s="44" t="s">
        <v>563</v>
      </c>
      <c r="C50" s="46" t="s">
        <v>564</v>
      </c>
      <c r="D50" s="46" t="s">
        <v>188</v>
      </c>
      <c r="E50" s="46" t="s">
        <v>188</v>
      </c>
      <c r="F50" s="46" t="s">
        <v>188</v>
      </c>
      <c r="G50" s="46" t="s">
        <v>188</v>
      </c>
    </row>
    <row r="51" spans="1:7" ht="15" customHeight="1">
      <c r="A51" s="49" t="s">
        <v>565</v>
      </c>
      <c r="B51" s="44" t="s">
        <v>566</v>
      </c>
      <c r="C51" s="46" t="s">
        <v>567</v>
      </c>
      <c r="D51" s="46" t="s">
        <v>188</v>
      </c>
      <c r="E51" s="46" t="s">
        <v>188</v>
      </c>
      <c r="F51" s="46" t="s">
        <v>188</v>
      </c>
      <c r="G51" s="46" t="s">
        <v>188</v>
      </c>
    </row>
    <row r="52" spans="1:7" ht="15" customHeight="1">
      <c r="A52" s="49" t="s">
        <v>568</v>
      </c>
      <c r="B52" s="44" t="s">
        <v>569</v>
      </c>
      <c r="C52" s="46" t="s">
        <v>570</v>
      </c>
      <c r="D52" s="46" t="s">
        <v>188</v>
      </c>
      <c r="E52" s="46" t="s">
        <v>188</v>
      </c>
      <c r="F52" s="46" t="s">
        <v>188</v>
      </c>
      <c r="G52" s="46" t="s">
        <v>188</v>
      </c>
    </row>
    <row r="53" spans="1:7" ht="15" customHeight="1">
      <c r="A53" s="49" t="s">
        <v>571</v>
      </c>
      <c r="B53" s="44" t="s">
        <v>572</v>
      </c>
      <c r="C53" s="46" t="s">
        <v>573</v>
      </c>
      <c r="D53" s="46" t="s">
        <v>188</v>
      </c>
      <c r="E53" s="46" t="s">
        <v>188</v>
      </c>
      <c r="F53" s="46" t="s">
        <v>188</v>
      </c>
      <c r="G53" s="46" t="s">
        <v>188</v>
      </c>
    </row>
    <row r="54" spans="1:7" ht="15" customHeight="1">
      <c r="A54" s="49" t="s">
        <v>574</v>
      </c>
      <c r="B54" s="44" t="s">
        <v>575</v>
      </c>
      <c r="C54" s="46" t="s">
        <v>576</v>
      </c>
      <c r="D54" s="46" t="s">
        <v>188</v>
      </c>
      <c r="E54" s="46" t="s">
        <v>188</v>
      </c>
      <c r="F54" s="46" t="s">
        <v>188</v>
      </c>
      <c r="G54" s="46" t="s">
        <v>188</v>
      </c>
    </row>
    <row r="55" spans="1:7" ht="15" customHeight="1">
      <c r="A55" s="49" t="s">
        <v>577</v>
      </c>
      <c r="B55" s="44" t="s">
        <v>578</v>
      </c>
      <c r="C55" s="46" t="s">
        <v>579</v>
      </c>
      <c r="D55" s="46" t="s">
        <v>188</v>
      </c>
      <c r="E55" s="46" t="s">
        <v>188</v>
      </c>
      <c r="F55" s="46" t="s">
        <v>188</v>
      </c>
      <c r="G55" s="46" t="s">
        <v>188</v>
      </c>
    </row>
    <row r="56" spans="1:7" ht="15" customHeight="1">
      <c r="A56" s="46" t="s">
        <v>580</v>
      </c>
      <c r="B56" s="44" t="s">
        <v>581</v>
      </c>
      <c r="C56" s="46" t="s">
        <v>582</v>
      </c>
      <c r="D56" s="46" t="s">
        <v>583</v>
      </c>
      <c r="E56" s="46" t="s">
        <v>584</v>
      </c>
      <c r="F56" s="46" t="s">
        <v>585</v>
      </c>
      <c r="G56" s="46" t="s">
        <v>234</v>
      </c>
    </row>
    <row r="57" spans="1:7" ht="15" customHeight="1">
      <c r="A57" s="48" t="s">
        <v>397</v>
      </c>
      <c r="B57" s="44" t="s">
        <v>586</v>
      </c>
      <c r="C57" s="46" t="s">
        <v>587</v>
      </c>
      <c r="D57" s="46" t="s">
        <v>588</v>
      </c>
      <c r="E57" s="46" t="s">
        <v>589</v>
      </c>
      <c r="F57" s="46" t="s">
        <v>590</v>
      </c>
      <c r="G57" s="46" t="s">
        <v>209</v>
      </c>
    </row>
    <row r="58" spans="1:7" ht="15" customHeight="1">
      <c r="A58" s="48" t="s">
        <v>403</v>
      </c>
      <c r="B58" s="44" t="s">
        <v>591</v>
      </c>
      <c r="C58" s="46" t="s">
        <v>592</v>
      </c>
      <c r="D58" s="46" t="s">
        <v>593</v>
      </c>
      <c r="E58" s="46" t="s">
        <v>594</v>
      </c>
      <c r="F58" s="46" t="s">
        <v>595</v>
      </c>
      <c r="G58" s="46" t="s">
        <v>207</v>
      </c>
    </row>
    <row r="59" spans="1:7" ht="15" customHeight="1">
      <c r="A59" s="48" t="s">
        <v>596</v>
      </c>
      <c r="B59" s="44" t="s">
        <v>597</v>
      </c>
      <c r="C59" s="46" t="s">
        <v>598</v>
      </c>
      <c r="D59" s="46" t="s">
        <v>599</v>
      </c>
      <c r="E59" s="46" t="s">
        <v>600</v>
      </c>
      <c r="F59" s="46" t="s">
        <v>601</v>
      </c>
      <c r="G59" s="46" t="s">
        <v>428</v>
      </c>
    </row>
    <row r="60" spans="1:7" ht="15" customHeight="1">
      <c r="A60" s="48" t="s">
        <v>602</v>
      </c>
      <c r="B60" s="44" t="s">
        <v>603</v>
      </c>
      <c r="C60" s="46" t="s">
        <v>604</v>
      </c>
      <c r="D60" s="46" t="s">
        <v>605</v>
      </c>
      <c r="E60" s="46" t="s">
        <v>606</v>
      </c>
      <c r="F60" s="46" t="s">
        <v>607</v>
      </c>
      <c r="G60" s="46" t="s">
        <v>218</v>
      </c>
    </row>
    <row r="61" spans="1:7" ht="15" customHeight="1">
      <c r="A61" s="48" t="s">
        <v>608</v>
      </c>
      <c r="B61" s="44" t="s">
        <v>609</v>
      </c>
      <c r="C61" s="46" t="s">
        <v>610</v>
      </c>
      <c r="D61" s="46" t="s">
        <v>611</v>
      </c>
      <c r="E61" s="46" t="s">
        <v>612</v>
      </c>
      <c r="F61" s="46" t="s">
        <v>613</v>
      </c>
      <c r="G61" s="46" t="s">
        <v>264</v>
      </c>
    </row>
    <row r="62" spans="1:7" ht="15" customHeight="1">
      <c r="A62" s="48" t="s">
        <v>614</v>
      </c>
      <c r="B62" s="44" t="s">
        <v>615</v>
      </c>
      <c r="C62" s="46" t="s">
        <v>616</v>
      </c>
      <c r="D62" s="46" t="s">
        <v>617</v>
      </c>
      <c r="E62" s="46" t="s">
        <v>618</v>
      </c>
      <c r="F62" s="46" t="s">
        <v>619</v>
      </c>
      <c r="G62" s="46" t="s">
        <v>224</v>
      </c>
    </row>
    <row r="63" spans="1:7" ht="15" customHeight="1">
      <c r="A63" s="48" t="s">
        <v>620</v>
      </c>
      <c r="B63" s="44" t="s">
        <v>621</v>
      </c>
      <c r="C63" s="46" t="s">
        <v>622</v>
      </c>
      <c r="D63" s="46" t="s">
        <v>623</v>
      </c>
      <c r="E63" s="46" t="s">
        <v>624</v>
      </c>
      <c r="F63" s="46" t="s">
        <v>625</v>
      </c>
      <c r="G63" s="46" t="s">
        <v>237</v>
      </c>
    </row>
    <row r="64" spans="1:7" ht="15" customHeight="1">
      <c r="A64" s="48" t="s">
        <v>626</v>
      </c>
      <c r="B64" s="44" t="s">
        <v>627</v>
      </c>
      <c r="C64" s="46" t="s">
        <v>628</v>
      </c>
      <c r="D64" s="46" t="s">
        <v>629</v>
      </c>
      <c r="E64" s="46" t="s">
        <v>630</v>
      </c>
      <c r="F64" s="46" t="s">
        <v>631</v>
      </c>
      <c r="G64" s="46" t="s">
        <v>213</v>
      </c>
    </row>
    <row r="65" spans="1:7" ht="15" customHeight="1">
      <c r="A65" s="48" t="s">
        <v>632</v>
      </c>
      <c r="B65" s="44" t="s">
        <v>633</v>
      </c>
      <c r="C65" s="46" t="s">
        <v>634</v>
      </c>
      <c r="D65" s="46" t="s">
        <v>635</v>
      </c>
      <c r="E65" s="46" t="s">
        <v>636</v>
      </c>
      <c r="F65" s="46" t="s">
        <v>637</v>
      </c>
      <c r="G65" s="46" t="s">
        <v>237</v>
      </c>
    </row>
    <row r="66" spans="1:7" ht="15" customHeight="1">
      <c r="A66" s="48" t="s">
        <v>638</v>
      </c>
      <c r="B66" s="44" t="s">
        <v>639</v>
      </c>
      <c r="C66" s="46" t="s">
        <v>522</v>
      </c>
      <c r="D66" s="46" t="s">
        <v>640</v>
      </c>
      <c r="E66" s="46" t="s">
        <v>641</v>
      </c>
      <c r="F66" s="46" t="s">
        <v>642</v>
      </c>
      <c r="G66" s="46" t="s">
        <v>213</v>
      </c>
    </row>
    <row r="67" spans="1:7" ht="15" customHeight="1">
      <c r="A67" s="48" t="s">
        <v>643</v>
      </c>
      <c r="B67" s="44" t="s">
        <v>644</v>
      </c>
      <c r="C67" s="46" t="s">
        <v>645</v>
      </c>
      <c r="D67" s="46" t="s">
        <v>646</v>
      </c>
      <c r="E67" s="46" t="s">
        <v>647</v>
      </c>
      <c r="F67" s="46" t="s">
        <v>648</v>
      </c>
      <c r="G67" s="46" t="s">
        <v>213</v>
      </c>
    </row>
    <row r="68" spans="1:7" ht="15" customHeight="1">
      <c r="A68" s="48" t="s">
        <v>649</v>
      </c>
      <c r="B68" s="44" t="s">
        <v>650</v>
      </c>
      <c r="C68" s="46" t="s">
        <v>651</v>
      </c>
      <c r="D68" s="46" t="s">
        <v>188</v>
      </c>
      <c r="E68" s="46" t="s">
        <v>188</v>
      </c>
      <c r="F68" s="46" t="s">
        <v>188</v>
      </c>
      <c r="G68" s="46" t="s">
        <v>188</v>
      </c>
    </row>
    <row r="69" spans="1:7" ht="15" customHeight="1">
      <c r="A69" s="48" t="s">
        <v>537</v>
      </c>
      <c r="B69" s="44" t="s">
        <v>652</v>
      </c>
      <c r="C69" s="46" t="s">
        <v>653</v>
      </c>
      <c r="D69" s="46" t="s">
        <v>654</v>
      </c>
      <c r="E69" s="46" t="s">
        <v>655</v>
      </c>
      <c r="F69" s="46" t="s">
        <v>656</v>
      </c>
      <c r="G69" s="46" t="s">
        <v>232</v>
      </c>
    </row>
    <row r="70" spans="1:7" ht="15" customHeight="1">
      <c r="A70" s="48" t="s">
        <v>657</v>
      </c>
      <c r="B70" s="44" t="s">
        <v>658</v>
      </c>
      <c r="C70" s="46" t="s">
        <v>659</v>
      </c>
      <c r="D70" s="46" t="s">
        <v>660</v>
      </c>
      <c r="E70" s="46" t="s">
        <v>661</v>
      </c>
      <c r="F70" s="46" t="s">
        <v>662</v>
      </c>
      <c r="G70" s="46" t="s">
        <v>237</v>
      </c>
    </row>
    <row r="71" spans="1:7" ht="15" customHeight="1">
      <c r="A71" s="48" t="s">
        <v>549</v>
      </c>
      <c r="B71" s="44" t="s">
        <v>663</v>
      </c>
      <c r="C71" s="46" t="s">
        <v>664</v>
      </c>
      <c r="D71" s="46" t="s">
        <v>665</v>
      </c>
      <c r="E71" s="46" t="s">
        <v>666</v>
      </c>
      <c r="F71" s="46" t="s">
        <v>667</v>
      </c>
      <c r="G71" s="46" t="s">
        <v>224</v>
      </c>
    </row>
  </sheetData>
  <mergeCells count="4">
    <mergeCell ref="B1:G1"/>
    <mergeCell ref="B2:C2"/>
    <mergeCell ref="D2:E2"/>
    <mergeCell ref="F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B9B4-9F54-467C-9B2C-B16CA2D20A07}">
  <dimension ref="A1:F33"/>
  <sheetViews>
    <sheetView workbookViewId="0">
      <selection activeCell="D33" sqref="D33:E33"/>
    </sheetView>
    <sheetView workbookViewId="1"/>
  </sheetViews>
  <sheetFormatPr defaultRowHeight="15"/>
  <cols>
    <col min="1" max="1" width="23.28515625" customWidth="1"/>
    <col min="2" max="2" width="11" customWidth="1"/>
    <col min="4" max="4" width="16.140625" customWidth="1"/>
    <col min="5" max="5" width="12.28515625" customWidth="1"/>
    <col min="6" max="6" width="15.7109375" customWidth="1"/>
  </cols>
  <sheetData>
    <row r="1" spans="1:6">
      <c r="A1" s="16"/>
      <c r="B1" s="16" t="s">
        <v>4</v>
      </c>
      <c r="C1" s="16" t="s">
        <v>5</v>
      </c>
      <c r="D1" s="16" t="s">
        <v>6</v>
      </c>
      <c r="E1" s="16" t="s">
        <v>7</v>
      </c>
      <c r="F1" s="16" t="s">
        <v>8</v>
      </c>
    </row>
    <row r="2" spans="1:6">
      <c r="A2" s="16" t="s">
        <v>9</v>
      </c>
      <c r="B2" s="17">
        <v>0.2302473967598852</v>
      </c>
      <c r="C2" s="17">
        <v>0.17396048293365593</v>
      </c>
      <c r="D2" s="17">
        <v>0.40420787969354111</v>
      </c>
      <c r="E2" s="17">
        <v>0.21779453971868404</v>
      </c>
      <c r="F2" s="18">
        <v>210795</v>
      </c>
    </row>
    <row r="3" spans="1:6">
      <c r="A3" s="16" t="s">
        <v>10</v>
      </c>
      <c r="B3" s="17">
        <v>0.22314569953406371</v>
      </c>
      <c r="C3" s="17">
        <v>0.16265793560844563</v>
      </c>
      <c r="D3" s="17">
        <v>0.38580363514250932</v>
      </c>
      <c r="E3" s="17">
        <v>0.20400453343407632</v>
      </c>
      <c r="F3" s="18">
        <v>119115</v>
      </c>
    </row>
    <row r="4" spans="1:6">
      <c r="A4" s="16" t="s">
        <v>11</v>
      </c>
      <c r="B4" s="17">
        <v>0.24811892927174062</v>
      </c>
      <c r="C4" s="17">
        <v>0.14692872452004196</v>
      </c>
      <c r="D4" s="17">
        <v>0.39504765379178258</v>
      </c>
      <c r="E4" s="17">
        <v>0.19097998084727985</v>
      </c>
      <c r="F4" s="18">
        <v>548225</v>
      </c>
    </row>
    <row r="5" spans="1:6">
      <c r="A5" s="16" t="s">
        <v>12</v>
      </c>
      <c r="B5" s="17">
        <v>0.27142441013690649</v>
      </c>
      <c r="C5" s="17">
        <v>0.18648412467229827</v>
      </c>
      <c r="D5" s="17">
        <v>0.45790853480920479</v>
      </c>
      <c r="E5" s="17">
        <v>0.24730556364695602</v>
      </c>
      <c r="F5" s="18">
        <v>17165</v>
      </c>
    </row>
    <row r="6" spans="1:6">
      <c r="A6" s="16" t="s">
        <v>13</v>
      </c>
      <c r="B6" s="17">
        <v>0.28846861489451614</v>
      </c>
      <c r="C6" s="17">
        <v>0.15592887559730845</v>
      </c>
      <c r="D6" s="17">
        <v>0.44439749049182459</v>
      </c>
      <c r="E6" s="17">
        <v>0.19380424535968532</v>
      </c>
      <c r="F6" s="18">
        <v>769075</v>
      </c>
    </row>
    <row r="7" spans="1:6">
      <c r="A7" s="16" t="s">
        <v>14</v>
      </c>
      <c r="B7" s="17">
        <v>0.25269790685883969</v>
      </c>
      <c r="C7" s="17">
        <v>0.17237633084667198</v>
      </c>
      <c r="D7" s="17">
        <v>0.42507423770551167</v>
      </c>
      <c r="E7" s="17">
        <v>0.20359238067646845</v>
      </c>
      <c r="F7" s="18">
        <v>69035</v>
      </c>
    </row>
    <row r="8" spans="1:6">
      <c r="A8" s="16" t="s">
        <v>15</v>
      </c>
      <c r="B8" s="17">
        <v>0.29141599575333982</v>
      </c>
      <c r="C8" s="17">
        <v>0.16678094311244801</v>
      </c>
      <c r="D8" s="17">
        <v>0.45819693886578783</v>
      </c>
      <c r="E8" s="17">
        <v>0.17138149163938776</v>
      </c>
      <c r="F8" s="18">
        <v>452120</v>
      </c>
    </row>
    <row r="9" spans="1:6">
      <c r="A9" s="16" t="s">
        <v>16</v>
      </c>
      <c r="B9" s="17">
        <v>0.21628185146253942</v>
      </c>
      <c r="C9" s="17">
        <v>0.13639494001232375</v>
      </c>
      <c r="D9" s="17">
        <v>0.35267679147486319</v>
      </c>
      <c r="E9" s="17">
        <v>0.17332995034252782</v>
      </c>
      <c r="F9" s="18">
        <v>137945</v>
      </c>
    </row>
    <row r="10" spans="1:6">
      <c r="A10" s="16" t="s">
        <v>17</v>
      </c>
      <c r="B10" s="17">
        <v>0.22401514270578962</v>
      </c>
      <c r="C10" s="17">
        <v>0.13233264855226948</v>
      </c>
      <c r="D10" s="17">
        <v>0.3563477912580591</v>
      </c>
      <c r="E10" s="17">
        <v>0.18948731862992105</v>
      </c>
      <c r="F10" s="18">
        <v>1547940</v>
      </c>
    </row>
    <row r="11" spans="1:6">
      <c r="A11" s="16" t="s">
        <v>18</v>
      </c>
      <c r="B11" s="17">
        <v>0.20941929583904892</v>
      </c>
      <c r="C11" s="17">
        <v>9.2363968907178781E-2</v>
      </c>
      <c r="D11" s="17">
        <v>0.30178326474622769</v>
      </c>
      <c r="E11" s="17">
        <v>0.32464563328760859</v>
      </c>
      <c r="F11" s="18">
        <v>10935</v>
      </c>
    </row>
    <row r="12" spans="1:6">
      <c r="A12" s="16" t="s">
        <v>19</v>
      </c>
      <c r="B12" s="17">
        <v>0.2067272621166584</v>
      </c>
      <c r="C12" s="17">
        <v>0.1351434157159114</v>
      </c>
      <c r="D12" s="17">
        <v>0.3418706778325698</v>
      </c>
      <c r="E12" s="17">
        <v>0.19865192144962213</v>
      </c>
      <c r="F12" s="18">
        <v>685420</v>
      </c>
    </row>
    <row r="13" spans="1:6">
      <c r="A13" s="16" t="s">
        <v>20</v>
      </c>
      <c r="B13" s="17">
        <v>0.20618166402113794</v>
      </c>
      <c r="C13" s="17">
        <v>0.15350836545761073</v>
      </c>
      <c r="D13" s="17">
        <v>0.35969002947874867</v>
      </c>
      <c r="E13" s="17">
        <v>0.21068925060880025</v>
      </c>
      <c r="F13" s="18">
        <v>507145</v>
      </c>
    </row>
    <row r="14" spans="1:6">
      <c r="A14" s="16" t="s">
        <v>21</v>
      </c>
      <c r="B14" s="17">
        <v>0.41271022078163605</v>
      </c>
      <c r="C14" s="17">
        <v>0.15642020244958688</v>
      </c>
      <c r="D14" s="17">
        <v>0.56913042323122298</v>
      </c>
      <c r="E14" s="17">
        <v>0.17671829751056087</v>
      </c>
      <c r="F14" s="18">
        <v>752780</v>
      </c>
    </row>
    <row r="15" spans="1:6">
      <c r="A15" s="16" t="s">
        <v>22</v>
      </c>
      <c r="B15" s="17">
        <v>0.24307891170121981</v>
      </c>
      <c r="C15" s="17">
        <v>0.15515661864364239</v>
      </c>
      <c r="D15" s="17">
        <v>0.3982355303448622</v>
      </c>
      <c r="E15" s="17">
        <v>0.1969090407108077</v>
      </c>
      <c r="F15" s="18">
        <v>796840</v>
      </c>
    </row>
    <row r="16" spans="1:6">
      <c r="A16" s="16"/>
      <c r="B16" s="17">
        <v>0.25909350618571719</v>
      </c>
      <c r="C16" s="17">
        <v>0.14847170405168061</v>
      </c>
      <c r="D16" s="17">
        <v>0.40756521023739778</v>
      </c>
      <c r="E16" s="17">
        <v>0.19223462476988951</v>
      </c>
      <c r="F16" s="18">
        <v>6624535</v>
      </c>
    </row>
    <row r="18" spans="1:6">
      <c r="A18" s="16"/>
      <c r="B18" s="16" t="s">
        <v>4</v>
      </c>
      <c r="C18" s="16" t="s">
        <v>5</v>
      </c>
      <c r="D18" s="16" t="s">
        <v>6</v>
      </c>
      <c r="E18" s="16" t="s">
        <v>7</v>
      </c>
      <c r="F18" s="16" t="s">
        <v>8</v>
      </c>
    </row>
    <row r="19" spans="1:6">
      <c r="A19" s="16" t="s">
        <v>23</v>
      </c>
      <c r="B19" s="18">
        <v>48535</v>
      </c>
      <c r="C19" s="18">
        <v>36670</v>
      </c>
      <c r="D19" s="18">
        <v>85205</v>
      </c>
      <c r="E19" s="18">
        <v>45910</v>
      </c>
      <c r="F19" s="18">
        <v>210795</v>
      </c>
    </row>
    <row r="20" spans="1:6">
      <c r="A20" s="16" t="s">
        <v>24</v>
      </c>
      <c r="B20" s="18">
        <v>26580</v>
      </c>
      <c r="C20" s="18">
        <v>19375</v>
      </c>
      <c r="D20" s="18">
        <v>45955</v>
      </c>
      <c r="E20" s="18">
        <v>24300</v>
      </c>
      <c r="F20" s="18">
        <v>119115</v>
      </c>
    </row>
    <row r="21" spans="1:6">
      <c r="A21" s="16" t="s">
        <v>25</v>
      </c>
      <c r="B21" s="18">
        <v>136025</v>
      </c>
      <c r="C21" s="18">
        <v>80550</v>
      </c>
      <c r="D21" s="18">
        <v>216575</v>
      </c>
      <c r="E21" s="18">
        <v>104700</v>
      </c>
      <c r="F21" s="18">
        <v>548225</v>
      </c>
    </row>
    <row r="22" spans="1:6">
      <c r="A22" s="16" t="s">
        <v>26</v>
      </c>
      <c r="B22" s="18">
        <v>4659</v>
      </c>
      <c r="C22" s="18">
        <v>3201</v>
      </c>
      <c r="D22" s="18">
        <v>7860</v>
      </c>
      <c r="E22" s="18">
        <v>4245</v>
      </c>
      <c r="F22" s="18">
        <v>17165</v>
      </c>
    </row>
    <row r="23" spans="1:6">
      <c r="A23" s="16" t="s">
        <v>27</v>
      </c>
      <c r="B23" s="18">
        <v>221854</v>
      </c>
      <c r="C23" s="18">
        <v>119921</v>
      </c>
      <c r="D23" s="18">
        <v>341775</v>
      </c>
      <c r="E23" s="18">
        <v>149050</v>
      </c>
      <c r="F23" s="18">
        <v>769075</v>
      </c>
    </row>
    <row r="24" spans="1:6">
      <c r="A24" s="16" t="s">
        <v>28</v>
      </c>
      <c r="B24" s="18">
        <v>17445</v>
      </c>
      <c r="C24" s="18">
        <v>11900</v>
      </c>
      <c r="D24" s="18">
        <v>29345</v>
      </c>
      <c r="E24" s="18">
        <v>14055</v>
      </c>
      <c r="F24" s="18">
        <v>69035</v>
      </c>
    </row>
    <row r="25" spans="1:6">
      <c r="A25" s="16" t="s">
        <v>29</v>
      </c>
      <c r="B25" s="18">
        <v>131755</v>
      </c>
      <c r="C25" s="18">
        <v>75405</v>
      </c>
      <c r="D25" s="18">
        <v>207160</v>
      </c>
      <c r="E25" s="18">
        <v>77485</v>
      </c>
      <c r="F25" s="18">
        <v>452120</v>
      </c>
    </row>
    <row r="26" spans="1:6">
      <c r="A26" s="16" t="s">
        <v>30</v>
      </c>
      <c r="B26" s="18">
        <v>29835</v>
      </c>
      <c r="C26" s="18">
        <v>18815</v>
      </c>
      <c r="D26" s="18">
        <v>48650</v>
      </c>
      <c r="E26" s="18">
        <v>23910</v>
      </c>
      <c r="F26" s="18">
        <v>137945</v>
      </c>
    </row>
    <row r="27" spans="1:6">
      <c r="A27" s="16" t="s">
        <v>31</v>
      </c>
      <c r="B27" s="18">
        <v>346762</v>
      </c>
      <c r="C27" s="18">
        <v>204843</v>
      </c>
      <c r="D27" s="18">
        <v>551605</v>
      </c>
      <c r="E27" s="18">
        <v>293315</v>
      </c>
      <c r="F27" s="18">
        <v>1547940</v>
      </c>
    </row>
    <row r="28" spans="1:6">
      <c r="A28" s="16" t="s">
        <v>32</v>
      </c>
      <c r="B28" s="18">
        <v>2290</v>
      </c>
      <c r="C28" s="18">
        <v>1010</v>
      </c>
      <c r="D28" s="18">
        <v>3300</v>
      </c>
      <c r="E28" s="18">
        <v>3550</v>
      </c>
      <c r="F28" s="18">
        <v>10935</v>
      </c>
    </row>
    <row r="29" spans="1:6">
      <c r="A29" s="16" t="s">
        <v>33</v>
      </c>
      <c r="B29" s="18">
        <v>141695</v>
      </c>
      <c r="C29" s="18">
        <v>92630</v>
      </c>
      <c r="D29" s="18">
        <v>234325</v>
      </c>
      <c r="E29" s="18">
        <v>136160</v>
      </c>
      <c r="F29" s="18">
        <v>685420</v>
      </c>
    </row>
    <row r="30" spans="1:6">
      <c r="A30" s="16" t="s">
        <v>34</v>
      </c>
      <c r="B30" s="18">
        <v>104564</v>
      </c>
      <c r="C30" s="18">
        <v>77851</v>
      </c>
      <c r="D30" s="18">
        <v>182415</v>
      </c>
      <c r="E30" s="18">
        <v>106850</v>
      </c>
      <c r="F30" s="18">
        <v>507145</v>
      </c>
    </row>
    <row r="31" spans="1:6">
      <c r="A31" s="16" t="s">
        <v>35</v>
      </c>
      <c r="B31" s="18">
        <v>310680</v>
      </c>
      <c r="C31" s="18">
        <v>117750</v>
      </c>
      <c r="D31" s="18">
        <v>428430</v>
      </c>
      <c r="E31" s="18">
        <v>133030</v>
      </c>
      <c r="F31" s="18">
        <v>752780</v>
      </c>
    </row>
    <row r="32" spans="1:6">
      <c r="A32" s="16" t="s">
        <v>36</v>
      </c>
      <c r="B32" s="18">
        <v>193695</v>
      </c>
      <c r="C32" s="18">
        <v>123635</v>
      </c>
      <c r="D32" s="18">
        <v>317330</v>
      </c>
      <c r="E32" s="18">
        <v>156905</v>
      </c>
      <c r="F32" s="18">
        <v>796840</v>
      </c>
    </row>
    <row r="33" spans="1:6">
      <c r="A33" s="16"/>
      <c r="B33" s="18">
        <v>1716374</v>
      </c>
      <c r="C33" s="18">
        <v>983556</v>
      </c>
      <c r="D33" s="18">
        <v>2699930</v>
      </c>
      <c r="E33" s="18">
        <v>1273465</v>
      </c>
      <c r="F33" s="18">
        <v>6624535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C708-F0BB-4B6B-8A3D-16A987C9A4D3}">
  <dimension ref="A1:B27"/>
  <sheetViews>
    <sheetView topLeftCell="A10" workbookViewId="0">
      <selection activeCell="B22" sqref="B22"/>
    </sheetView>
    <sheetView workbookViewId="1"/>
  </sheetViews>
  <sheetFormatPr defaultRowHeight="15"/>
  <cols>
    <col min="1" max="2" width="79" customWidth="1"/>
  </cols>
  <sheetData>
    <row r="1" spans="1:2" ht="30.75" thickBot="1">
      <c r="A1" s="11" t="s">
        <v>37</v>
      </c>
      <c r="B1" s="45"/>
    </row>
    <row r="2" spans="1:2" ht="15.75" thickBot="1">
      <c r="A2" s="15" t="s">
        <v>38</v>
      </c>
      <c r="B2" s="15" t="s">
        <v>39</v>
      </c>
    </row>
    <row r="3" spans="1:2" ht="57.75" thickBot="1">
      <c r="A3" s="12" t="s">
        <v>40</v>
      </c>
      <c r="B3" s="12" t="s">
        <v>41</v>
      </c>
    </row>
    <row r="4" spans="1:2" ht="15.75" thickBot="1">
      <c r="A4" s="12" t="s">
        <v>42</v>
      </c>
      <c r="B4" s="12" t="s">
        <v>43</v>
      </c>
    </row>
    <row r="5" spans="1:2" ht="29.25" thickBot="1">
      <c r="A5" s="12" t="s">
        <v>44</v>
      </c>
      <c r="B5" s="12" t="s">
        <v>45</v>
      </c>
    </row>
    <row r="6" spans="1:2" ht="15.75" thickBot="1">
      <c r="A6" s="12" t="s">
        <v>46</v>
      </c>
      <c r="B6" s="12" t="s">
        <v>47</v>
      </c>
    </row>
    <row r="7" spans="1:2" ht="15.75" thickBot="1">
      <c r="A7" s="12" t="s">
        <v>48</v>
      </c>
      <c r="B7" s="12" t="s">
        <v>49</v>
      </c>
    </row>
    <row r="8" spans="1:2" ht="15.75" thickBot="1">
      <c r="A8" s="12" t="s">
        <v>50</v>
      </c>
      <c r="B8" s="12" t="s">
        <v>51</v>
      </c>
    </row>
    <row r="9" spans="1:2" ht="15.75" thickBot="1">
      <c r="A9" s="12" t="s">
        <v>52</v>
      </c>
      <c r="B9" s="12" t="s">
        <v>53</v>
      </c>
    </row>
    <row r="10" spans="1:2" ht="30.75" thickBot="1">
      <c r="A10" s="12" t="s">
        <v>54</v>
      </c>
      <c r="B10" s="13" t="s">
        <v>55</v>
      </c>
    </row>
    <row r="11" spans="1:2" ht="15.75" thickBot="1">
      <c r="A11" s="12" t="s">
        <v>56</v>
      </c>
      <c r="B11" s="12" t="s">
        <v>57</v>
      </c>
    </row>
    <row r="12" spans="1:2" ht="15.75" thickBot="1">
      <c r="A12" s="12" t="s">
        <v>58</v>
      </c>
      <c r="B12" s="12" t="s">
        <v>59</v>
      </c>
    </row>
    <row r="13" spans="1:2" ht="29.25" thickBot="1">
      <c r="A13" s="12" t="s">
        <v>60</v>
      </c>
      <c r="B13" s="12" t="s">
        <v>61</v>
      </c>
    </row>
    <row r="14" spans="1:2" ht="30.75" thickBot="1">
      <c r="A14" s="12" t="s">
        <v>62</v>
      </c>
      <c r="B14" s="13" t="s">
        <v>63</v>
      </c>
    </row>
    <row r="15" spans="1:2" ht="15.75" thickBot="1">
      <c r="A15" s="12" t="s">
        <v>64</v>
      </c>
      <c r="B15" s="12" t="s">
        <v>65</v>
      </c>
    </row>
    <row r="16" spans="1:2" ht="29.25" thickBot="1">
      <c r="A16" s="12" t="s">
        <v>66</v>
      </c>
      <c r="B16" s="12" t="s">
        <v>67</v>
      </c>
    </row>
    <row r="17" spans="1:2" ht="15.75" thickBot="1">
      <c r="A17" s="12" t="s">
        <v>68</v>
      </c>
      <c r="B17" s="12" t="s">
        <v>69</v>
      </c>
    </row>
    <row r="18" spans="1:2" ht="15.75" thickBot="1">
      <c r="A18" s="12" t="s">
        <v>70</v>
      </c>
      <c r="B18" s="12" t="s">
        <v>71</v>
      </c>
    </row>
    <row r="19" spans="1:2" ht="15.75" thickBot="1">
      <c r="A19" s="12" t="s">
        <v>72</v>
      </c>
      <c r="B19" s="12" t="s">
        <v>73</v>
      </c>
    </row>
    <row r="20" spans="1:2" ht="15.75" thickBot="1">
      <c r="A20" s="12" t="s">
        <v>74</v>
      </c>
      <c r="B20" s="12" t="s">
        <v>75</v>
      </c>
    </row>
    <row r="21" spans="1:2" ht="29.25" thickBot="1">
      <c r="A21" s="12" t="s">
        <v>76</v>
      </c>
      <c r="B21" s="12" t="s">
        <v>77</v>
      </c>
    </row>
    <row r="22" spans="1:2" ht="29.25" thickBot="1">
      <c r="A22" s="12" t="s">
        <v>78</v>
      </c>
      <c r="B22" s="12" t="s">
        <v>79</v>
      </c>
    </row>
    <row r="23" spans="1:2" ht="29.25" thickBot="1">
      <c r="A23" s="12" t="s">
        <v>80</v>
      </c>
      <c r="B23" s="12" t="s">
        <v>81</v>
      </c>
    </row>
    <row r="24" spans="1:2" ht="15.75" thickBot="1">
      <c r="A24" s="12" t="s">
        <v>82</v>
      </c>
      <c r="B24" s="12" t="s">
        <v>83</v>
      </c>
    </row>
    <row r="25" spans="1:2" ht="15.75" thickBot="1">
      <c r="A25" s="14" t="s">
        <v>84</v>
      </c>
      <c r="B25" s="14" t="s">
        <v>85</v>
      </c>
    </row>
    <row r="26" spans="1:2" ht="15.75" thickBot="1">
      <c r="A26" s="14" t="s">
        <v>86</v>
      </c>
      <c r="B26" s="14" t="s">
        <v>87</v>
      </c>
    </row>
    <row r="27" spans="1:2" ht="29.25" thickBot="1">
      <c r="A27" s="12" t="s">
        <v>88</v>
      </c>
      <c r="B27" s="12" t="s">
        <v>89</v>
      </c>
    </row>
  </sheetData>
  <hyperlinks>
    <hyperlink ref="A1" r:id="rId1" display="https://www.hudexchange.info/programs/acs-low-mod-summary-data/" xr:uid="{DB4594A2-3AA3-451E-8DE1-91F35EA46B48}"/>
    <hyperlink ref="B10" r:id="rId2" display="https://factfinder.census.gov/help/en/summary_level.htm" xr:uid="{628344D9-5EEA-495D-A197-C31C6DA63A04}"/>
    <hyperlink ref="B14" r:id="rId3" display="https://factfinder.census.gov/help/en/summary_level.htm" xr:uid="{F7230A16-688B-43A2-8CC6-763314FFAB9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3DD8-EDFF-4DE9-854B-A627504A7F97}">
  <dimension ref="A1:N37"/>
  <sheetViews>
    <sheetView topLeftCell="A35" workbookViewId="0">
      <selection activeCell="A37" sqref="A37:H37"/>
    </sheetView>
    <sheetView workbookViewId="1"/>
  </sheetViews>
  <sheetFormatPr defaultRowHeight="15"/>
  <sheetData>
    <row r="1" spans="1:14">
      <c r="A1" s="45" t="s">
        <v>90</v>
      </c>
      <c r="B1" s="45"/>
      <c r="C1" s="45"/>
      <c r="D1" s="45"/>
      <c r="E1" s="45"/>
      <c r="F1" s="45"/>
      <c r="G1" s="45"/>
      <c r="H1" s="45"/>
      <c r="I1" s="45"/>
      <c r="J1" s="45"/>
      <c r="K1" s="45"/>
      <c r="L1" s="45"/>
      <c r="M1" s="45"/>
      <c r="N1" s="45"/>
    </row>
    <row r="3" spans="1:14">
      <c r="A3" s="1" t="s">
        <v>91</v>
      </c>
      <c r="B3" s="45"/>
      <c r="C3" s="45"/>
      <c r="D3" s="45"/>
      <c r="E3" s="45"/>
      <c r="F3" s="45"/>
      <c r="G3" s="45"/>
      <c r="H3" s="45"/>
      <c r="I3" s="45"/>
      <c r="J3" s="45"/>
      <c r="K3" s="45"/>
      <c r="L3" s="45"/>
      <c r="M3" s="45"/>
      <c r="N3" s="45"/>
    </row>
    <row r="4" spans="1:14">
      <c r="A4" s="56" t="s">
        <v>92</v>
      </c>
      <c r="B4" s="56"/>
      <c r="C4" s="56"/>
      <c r="D4" s="56"/>
      <c r="E4" s="56"/>
      <c r="F4" s="56"/>
      <c r="G4" s="56"/>
      <c r="H4" s="56"/>
      <c r="I4" s="56"/>
      <c r="J4" s="56"/>
      <c r="K4" s="56"/>
      <c r="L4" s="56"/>
      <c r="M4" s="56"/>
      <c r="N4" s="56"/>
    </row>
    <row r="5" spans="1:14">
      <c r="A5" s="56"/>
      <c r="B5" s="56"/>
      <c r="C5" s="56"/>
      <c r="D5" s="56"/>
      <c r="E5" s="56"/>
      <c r="F5" s="56"/>
      <c r="G5" s="56"/>
      <c r="H5" s="56"/>
      <c r="I5" s="56"/>
      <c r="J5" s="56"/>
      <c r="K5" s="56"/>
      <c r="L5" s="56"/>
      <c r="M5" s="56"/>
      <c r="N5" s="56"/>
    </row>
    <row r="6" spans="1:14">
      <c r="A6" s="56"/>
      <c r="B6" s="56"/>
      <c r="C6" s="56"/>
      <c r="D6" s="56"/>
      <c r="E6" s="56"/>
      <c r="F6" s="56"/>
      <c r="G6" s="56"/>
      <c r="H6" s="56"/>
      <c r="I6" s="56"/>
      <c r="J6" s="56"/>
      <c r="K6" s="56"/>
      <c r="L6" s="56"/>
      <c r="M6" s="56"/>
      <c r="N6" s="56"/>
    </row>
    <row r="7" spans="1:14">
      <c r="A7" s="56"/>
      <c r="B7" s="56"/>
      <c r="C7" s="56"/>
      <c r="D7" s="56"/>
      <c r="E7" s="56"/>
      <c r="F7" s="56"/>
      <c r="G7" s="56"/>
      <c r="H7" s="56"/>
      <c r="I7" s="56"/>
      <c r="J7" s="56"/>
      <c r="K7" s="56"/>
      <c r="L7" s="56"/>
      <c r="M7" s="56"/>
      <c r="N7" s="56"/>
    </row>
    <row r="8" spans="1:14">
      <c r="A8" s="45" t="s">
        <v>1</v>
      </c>
      <c r="B8" s="45"/>
      <c r="C8" s="45"/>
      <c r="D8" s="45"/>
      <c r="E8" s="45"/>
      <c r="F8" s="45"/>
      <c r="G8" s="45"/>
      <c r="H8" s="45"/>
      <c r="I8" s="45"/>
      <c r="J8" s="45"/>
      <c r="K8" s="45"/>
      <c r="L8" s="45"/>
      <c r="M8" s="45"/>
      <c r="N8" s="45"/>
    </row>
    <row r="9" spans="1:14">
      <c r="A9" s="2" t="s">
        <v>93</v>
      </c>
      <c r="B9" s="45"/>
      <c r="C9" s="45"/>
      <c r="D9" s="45"/>
      <c r="E9" s="45"/>
      <c r="F9" s="45"/>
      <c r="G9" s="45"/>
      <c r="H9" s="45"/>
      <c r="I9" s="45"/>
      <c r="J9" s="45"/>
      <c r="K9" s="45"/>
      <c r="L9" s="45"/>
      <c r="M9" s="45"/>
      <c r="N9" s="45"/>
    </row>
    <row r="10" spans="1:14">
      <c r="A10" s="2" t="s">
        <v>94</v>
      </c>
      <c r="B10" s="45"/>
      <c r="C10" s="45"/>
      <c r="D10" s="45"/>
      <c r="E10" s="45"/>
      <c r="F10" s="45"/>
      <c r="G10" s="45"/>
      <c r="H10" s="45"/>
      <c r="I10" s="45"/>
      <c r="J10" s="45"/>
      <c r="K10" s="45"/>
      <c r="L10" s="45"/>
      <c r="M10" s="45"/>
      <c r="N10" s="45"/>
    </row>
    <row r="12" spans="1:14">
      <c r="A12" s="45" t="s">
        <v>95</v>
      </c>
      <c r="B12" s="45"/>
      <c r="C12" s="45"/>
      <c r="D12" s="45"/>
      <c r="E12" s="45"/>
      <c r="F12" s="45"/>
      <c r="G12" s="45"/>
      <c r="H12" s="45"/>
      <c r="I12" s="45"/>
      <c r="J12" s="45"/>
      <c r="K12" s="45"/>
      <c r="L12" s="45"/>
      <c r="M12" s="45"/>
      <c r="N12" s="45"/>
    </row>
    <row r="13" spans="1:14">
      <c r="A13" s="45" t="s">
        <v>96</v>
      </c>
      <c r="B13" s="45"/>
      <c r="C13" s="45"/>
      <c r="D13" s="45"/>
      <c r="E13" s="45"/>
      <c r="F13" s="45"/>
      <c r="G13" s="45"/>
      <c r="H13" s="45"/>
      <c r="I13" s="45"/>
      <c r="J13" s="45"/>
      <c r="K13" s="45"/>
      <c r="L13" s="45"/>
      <c r="M13" s="45"/>
      <c r="N13" s="45"/>
    </row>
    <row r="15" spans="1:14">
      <c r="A15" s="57" t="s">
        <v>97</v>
      </c>
      <c r="B15" s="57"/>
      <c r="C15" s="57"/>
      <c r="D15" s="57"/>
      <c r="E15" s="57"/>
      <c r="F15" s="57"/>
      <c r="G15" s="57"/>
      <c r="H15" s="57"/>
      <c r="I15" s="57"/>
      <c r="J15" s="57"/>
      <c r="K15" s="57"/>
      <c r="L15" s="57"/>
      <c r="M15" s="57"/>
      <c r="N15" s="45"/>
    </row>
    <row r="16" spans="1:14">
      <c r="A16" s="57"/>
      <c r="B16" s="57"/>
      <c r="C16" s="57"/>
      <c r="D16" s="57"/>
      <c r="E16" s="57"/>
      <c r="F16" s="57"/>
      <c r="G16" s="57"/>
      <c r="H16" s="57"/>
      <c r="I16" s="57"/>
      <c r="J16" s="57"/>
      <c r="K16" s="57"/>
      <c r="L16" s="57"/>
      <c r="M16" s="57"/>
      <c r="N16" s="45"/>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21" spans="1:13">
      <c r="A21" s="45" t="s">
        <v>98</v>
      </c>
      <c r="B21" s="45"/>
      <c r="C21" s="45"/>
      <c r="D21" s="45"/>
      <c r="E21" s="45"/>
      <c r="F21" s="45"/>
      <c r="G21" s="45"/>
      <c r="H21" s="45"/>
      <c r="I21" s="45"/>
      <c r="J21" s="45"/>
      <c r="K21" s="45"/>
      <c r="L21" s="45"/>
      <c r="M21" s="45"/>
    </row>
    <row r="22" spans="1:13">
      <c r="A22" s="45" t="s">
        <v>99</v>
      </c>
      <c r="B22" s="45"/>
      <c r="C22" s="45"/>
      <c r="D22" s="45"/>
      <c r="E22" s="45"/>
      <c r="F22" s="45"/>
      <c r="G22" s="45"/>
      <c r="H22" s="45"/>
      <c r="I22" s="45"/>
      <c r="J22" s="45"/>
      <c r="K22" s="45"/>
      <c r="L22" s="45"/>
      <c r="M22" s="45"/>
    </row>
    <row r="23" spans="1:13">
      <c r="A23" s="54" t="s">
        <v>100</v>
      </c>
      <c r="B23" s="54"/>
      <c r="C23" s="54"/>
      <c r="D23" s="54"/>
      <c r="E23" s="54"/>
      <c r="F23" s="54"/>
      <c r="G23" s="54"/>
      <c r="H23" s="54"/>
      <c r="I23" s="54"/>
      <c r="J23" s="45"/>
      <c r="K23" s="45"/>
      <c r="L23" s="45"/>
      <c r="M23" s="45"/>
    </row>
    <row r="24" spans="1:13">
      <c r="A24" s="54"/>
      <c r="B24" s="54"/>
      <c r="C24" s="54"/>
      <c r="D24" s="54"/>
      <c r="E24" s="54"/>
      <c r="F24" s="54"/>
      <c r="G24" s="54"/>
      <c r="H24" s="54"/>
      <c r="I24" s="54"/>
      <c r="J24" s="45"/>
      <c r="K24" s="45"/>
      <c r="L24" s="45"/>
      <c r="M24" s="45"/>
    </row>
    <row r="25" spans="1:13">
      <c r="A25" s="54"/>
      <c r="B25" s="54"/>
      <c r="C25" s="54"/>
      <c r="D25" s="54"/>
      <c r="E25" s="54"/>
      <c r="F25" s="54"/>
      <c r="G25" s="54"/>
      <c r="H25" s="54"/>
      <c r="I25" s="54"/>
      <c r="J25" s="45"/>
      <c r="K25" s="45"/>
      <c r="L25" s="45"/>
      <c r="M25" s="45"/>
    </row>
    <row r="26" spans="1:13">
      <c r="A26" s="54"/>
      <c r="B26" s="54"/>
      <c r="C26" s="54"/>
      <c r="D26" s="54"/>
      <c r="E26" s="54"/>
      <c r="F26" s="54"/>
      <c r="G26" s="54"/>
      <c r="H26" s="54"/>
      <c r="I26" s="54"/>
      <c r="J26" s="45"/>
      <c r="K26" s="45"/>
      <c r="L26" s="45"/>
      <c r="M26" s="45"/>
    </row>
    <row r="27" spans="1:13">
      <c r="A27" s="54"/>
      <c r="B27" s="54"/>
      <c r="C27" s="54"/>
      <c r="D27" s="54"/>
      <c r="E27" s="54"/>
      <c r="F27" s="54"/>
      <c r="G27" s="54"/>
      <c r="H27" s="54"/>
      <c r="I27" s="54"/>
      <c r="J27" s="45"/>
      <c r="K27" s="45"/>
      <c r="L27" s="45"/>
      <c r="M27" s="45"/>
    </row>
    <row r="28" spans="1:13">
      <c r="A28" s="54"/>
      <c r="B28" s="54"/>
      <c r="C28" s="54"/>
      <c r="D28" s="54"/>
      <c r="E28" s="54"/>
      <c r="F28" s="54"/>
      <c r="G28" s="54"/>
      <c r="H28" s="54"/>
      <c r="I28" s="54"/>
      <c r="J28" s="45"/>
      <c r="K28" s="45"/>
      <c r="L28" s="45"/>
      <c r="M28" s="45"/>
    </row>
    <row r="29" spans="1:13">
      <c r="A29" s="54"/>
      <c r="B29" s="54"/>
      <c r="C29" s="54"/>
      <c r="D29" s="54"/>
      <c r="E29" s="54"/>
      <c r="F29" s="54"/>
      <c r="G29" s="54"/>
      <c r="H29" s="54"/>
      <c r="I29" s="54"/>
      <c r="J29" s="45"/>
      <c r="K29" s="45"/>
      <c r="L29" s="45"/>
      <c r="M29" s="45"/>
    </row>
    <row r="30" spans="1:13">
      <c r="A30" s="54"/>
      <c r="B30" s="54"/>
      <c r="C30" s="54"/>
      <c r="D30" s="54"/>
      <c r="E30" s="54"/>
      <c r="F30" s="54"/>
      <c r="G30" s="54"/>
      <c r="H30" s="54"/>
      <c r="I30" s="54"/>
      <c r="J30" s="45"/>
      <c r="K30" s="45"/>
      <c r="L30" s="45"/>
      <c r="M30" s="45"/>
    </row>
    <row r="31" spans="1:13">
      <c r="A31" s="54"/>
      <c r="B31" s="54"/>
      <c r="C31" s="54"/>
      <c r="D31" s="54"/>
      <c r="E31" s="54"/>
      <c r="F31" s="54"/>
      <c r="G31" s="54"/>
      <c r="H31" s="54"/>
      <c r="I31" s="54"/>
      <c r="J31" s="45"/>
      <c r="K31" s="45"/>
      <c r="L31" s="45"/>
      <c r="M31" s="45"/>
    </row>
    <row r="32" spans="1:13">
      <c r="A32" s="54"/>
      <c r="B32" s="54"/>
      <c r="C32" s="54"/>
      <c r="D32" s="54"/>
      <c r="E32" s="54"/>
      <c r="F32" s="54"/>
      <c r="G32" s="54"/>
      <c r="H32" s="54"/>
      <c r="I32" s="54"/>
      <c r="J32" s="45"/>
      <c r="K32" s="45"/>
      <c r="L32" s="45"/>
      <c r="M32" s="45"/>
    </row>
    <row r="33" spans="1:9">
      <c r="A33" s="54"/>
      <c r="B33" s="54"/>
      <c r="C33" s="54"/>
      <c r="D33" s="54"/>
      <c r="E33" s="54"/>
      <c r="F33" s="54"/>
      <c r="G33" s="54"/>
      <c r="H33" s="54"/>
      <c r="I33" s="54"/>
    </row>
    <row r="34" spans="1:9" ht="183.75" customHeight="1">
      <c r="A34" s="54"/>
      <c r="B34" s="54"/>
      <c r="C34" s="54"/>
      <c r="D34" s="54"/>
      <c r="E34" s="54"/>
      <c r="F34" s="54"/>
      <c r="G34" s="54"/>
      <c r="H34" s="54"/>
      <c r="I34" s="54"/>
    </row>
    <row r="36" spans="1:9" ht="49.5" customHeight="1">
      <c r="A36" s="10" t="s">
        <v>101</v>
      </c>
      <c r="B36" s="45"/>
      <c r="C36" s="45"/>
      <c r="D36" s="45"/>
      <c r="E36" s="45"/>
      <c r="F36" s="45"/>
      <c r="G36" s="45"/>
      <c r="H36" s="45"/>
      <c r="I36" s="45"/>
    </row>
    <row r="37" spans="1:9" ht="337.5" customHeight="1">
      <c r="A37" s="55" t="s">
        <v>102</v>
      </c>
      <c r="B37" s="55"/>
      <c r="C37" s="55"/>
      <c r="D37" s="55"/>
      <c r="E37" s="55"/>
      <c r="F37" s="55"/>
      <c r="G37" s="55"/>
      <c r="H37" s="55"/>
      <c r="I37" s="45"/>
    </row>
  </sheetData>
  <mergeCells count="4">
    <mergeCell ref="A23:I34"/>
    <mergeCell ref="A37:H37"/>
    <mergeCell ref="A4:N7"/>
    <mergeCell ref="A15:M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033E-5E43-46E5-B171-DA7E0BDA3411}">
  <dimension ref="A1:C46"/>
  <sheetViews>
    <sheetView topLeftCell="A43" workbookViewId="0">
      <selection activeCell="A4" sqref="A4"/>
    </sheetView>
    <sheetView workbookViewId="1">
      <selection sqref="A1:B1"/>
    </sheetView>
  </sheetViews>
  <sheetFormatPr defaultRowHeight="15"/>
  <cols>
    <col min="1" max="1" width="25" style="7" customWidth="1"/>
    <col min="2" max="2" width="80" style="7" customWidth="1"/>
    <col min="3" max="3" width="20" customWidth="1"/>
  </cols>
  <sheetData>
    <row r="1" spans="1:3" ht="21.75" thickBot="1">
      <c r="A1" s="59" t="s">
        <v>103</v>
      </c>
      <c r="B1" s="59"/>
      <c r="C1" s="5"/>
    </row>
    <row r="2" spans="1:3">
      <c r="A2" s="58"/>
      <c r="B2" s="58"/>
      <c r="C2" s="58"/>
    </row>
    <row r="3" spans="1:3">
      <c r="A3" s="62" t="s">
        <v>104</v>
      </c>
      <c r="B3" s="62"/>
      <c r="C3" s="62"/>
    </row>
    <row r="4" spans="1:3">
      <c r="A4" s="25" t="s">
        <v>105</v>
      </c>
      <c r="C4" s="7"/>
    </row>
    <row r="5" spans="1:3">
      <c r="A5" s="6" t="s">
        <v>106</v>
      </c>
      <c r="B5" s="58" t="s">
        <v>107</v>
      </c>
      <c r="C5" s="58"/>
    </row>
    <row r="6" spans="1:3" ht="15.95" customHeight="1">
      <c r="A6" s="7" t="s">
        <v>108</v>
      </c>
      <c r="B6" s="58" t="s">
        <v>109</v>
      </c>
      <c r="C6" s="58"/>
    </row>
    <row r="7" spans="1:3">
      <c r="A7" s="7" t="s">
        <v>110</v>
      </c>
      <c r="B7" s="58" t="s">
        <v>111</v>
      </c>
      <c r="C7" s="58"/>
    </row>
    <row r="8" spans="1:3">
      <c r="A8" s="7" t="s">
        <v>112</v>
      </c>
      <c r="B8" s="58" t="s">
        <v>113</v>
      </c>
      <c r="C8" s="58"/>
    </row>
    <row r="9" spans="1:3">
      <c r="A9" s="7" t="s">
        <v>114</v>
      </c>
      <c r="B9" s="58" t="s">
        <v>115</v>
      </c>
      <c r="C9" s="58"/>
    </row>
    <row r="10" spans="1:3">
      <c r="A10" s="7" t="s">
        <v>116</v>
      </c>
      <c r="B10" s="58" t="s">
        <v>117</v>
      </c>
      <c r="C10" s="58"/>
    </row>
    <row r="11" spans="1:3">
      <c r="A11" s="7" t="s">
        <v>118</v>
      </c>
      <c r="B11" s="58" t="s">
        <v>119</v>
      </c>
      <c r="C11" s="58"/>
    </row>
    <row r="12" spans="1:3" ht="48" customHeight="1">
      <c r="A12" s="7" t="s">
        <v>120</v>
      </c>
      <c r="B12" s="58" t="s">
        <v>121</v>
      </c>
      <c r="C12" s="58"/>
    </row>
    <row r="13" spans="1:3" ht="15.95" customHeight="1">
      <c r="A13" s="7" t="s">
        <v>122</v>
      </c>
      <c r="B13" s="58" t="s">
        <v>119</v>
      </c>
      <c r="C13" s="58"/>
    </row>
    <row r="14" spans="1:3" ht="15.95" customHeight="1">
      <c r="A14" s="7" t="s">
        <v>123</v>
      </c>
      <c r="B14" s="58" t="s">
        <v>124</v>
      </c>
      <c r="C14" s="58"/>
    </row>
    <row r="15" spans="1:3">
      <c r="A15" s="58"/>
      <c r="B15" s="58"/>
      <c r="C15" s="58"/>
    </row>
    <row r="16" spans="1:3">
      <c r="A16" s="6" t="s">
        <v>125</v>
      </c>
      <c r="B16" s="58" t="s">
        <v>107</v>
      </c>
      <c r="C16" s="58"/>
    </row>
    <row r="17" spans="1:3" ht="15.95" customHeight="1">
      <c r="A17" s="7" t="s">
        <v>126</v>
      </c>
      <c r="B17" s="58" t="s">
        <v>127</v>
      </c>
      <c r="C17" s="58"/>
    </row>
    <row r="18" spans="1:3" ht="15.95" customHeight="1">
      <c r="A18" s="7" t="s">
        <v>128</v>
      </c>
      <c r="B18" s="58" t="s">
        <v>129</v>
      </c>
      <c r="C18" s="58"/>
    </row>
    <row r="19" spans="1:3">
      <c r="A19" s="58"/>
      <c r="B19" s="58"/>
      <c r="C19" s="58"/>
    </row>
    <row r="20" spans="1:3">
      <c r="A20" s="6" t="s">
        <v>130</v>
      </c>
      <c r="B20" s="58" t="s">
        <v>119</v>
      </c>
      <c r="C20" s="58"/>
    </row>
    <row r="21" spans="1:3">
      <c r="A21" s="58"/>
      <c r="B21" s="58"/>
      <c r="C21" s="58"/>
    </row>
    <row r="22" spans="1:3">
      <c r="A22" s="6" t="s">
        <v>131</v>
      </c>
      <c r="B22" s="58" t="s">
        <v>119</v>
      </c>
      <c r="C22" s="58"/>
    </row>
    <row r="23" spans="1:3">
      <c r="A23" s="58"/>
      <c r="B23" s="58"/>
      <c r="C23" s="58"/>
    </row>
    <row r="24" spans="1:3">
      <c r="A24" s="6" t="s">
        <v>132</v>
      </c>
      <c r="B24" s="58" t="s">
        <v>119</v>
      </c>
      <c r="C24" s="58"/>
    </row>
    <row r="25" spans="1:3">
      <c r="A25" s="58"/>
      <c r="B25" s="58"/>
      <c r="C25" s="58"/>
    </row>
    <row r="26" spans="1:3">
      <c r="A26" s="6" t="s">
        <v>133</v>
      </c>
      <c r="B26" s="58" t="s">
        <v>107</v>
      </c>
      <c r="C26" s="58"/>
    </row>
    <row r="27" spans="1:3">
      <c r="A27" s="7" t="s">
        <v>134</v>
      </c>
      <c r="B27" s="58" t="s">
        <v>119</v>
      </c>
      <c r="C27" s="58"/>
    </row>
    <row r="28" spans="1:3">
      <c r="A28" s="7" t="s">
        <v>135</v>
      </c>
      <c r="B28" s="58" t="s">
        <v>136</v>
      </c>
      <c r="C28" s="58"/>
    </row>
    <row r="29" spans="1:3">
      <c r="A29" s="7" t="s">
        <v>137</v>
      </c>
      <c r="B29" s="58" t="s">
        <v>119</v>
      </c>
      <c r="C29" s="58"/>
    </row>
    <row r="30" spans="1:3">
      <c r="A30" s="7" t="s">
        <v>138</v>
      </c>
      <c r="B30" s="58" t="s">
        <v>119</v>
      </c>
      <c r="C30" s="58"/>
    </row>
    <row r="31" spans="1:3">
      <c r="A31" s="58"/>
      <c r="B31" s="58"/>
      <c r="C31" s="58"/>
    </row>
    <row r="32" spans="1:3">
      <c r="A32" s="6" t="s">
        <v>139</v>
      </c>
      <c r="B32" s="58" t="s">
        <v>105</v>
      </c>
      <c r="C32" s="58"/>
    </row>
    <row r="33" spans="1:3">
      <c r="A33" s="58"/>
      <c r="B33" s="58"/>
      <c r="C33" s="58"/>
    </row>
    <row r="34" spans="1:3">
      <c r="A34" s="6" t="s">
        <v>140</v>
      </c>
      <c r="B34" s="58" t="s">
        <v>107</v>
      </c>
      <c r="C34" s="58"/>
    </row>
    <row r="35" spans="1:3" ht="80.099999999999994" customHeight="1">
      <c r="A35" s="7" t="s">
        <v>107</v>
      </c>
      <c r="B35" s="58" t="s">
        <v>141</v>
      </c>
      <c r="C35" s="58"/>
    </row>
    <row r="36" spans="1:3" ht="111.95" customHeight="1">
      <c r="A36" s="7" t="s">
        <v>107</v>
      </c>
      <c r="B36" s="58" t="s">
        <v>142</v>
      </c>
      <c r="C36" s="58"/>
    </row>
    <row r="37" spans="1:3" ht="32.1" customHeight="1">
      <c r="A37" s="7" t="s">
        <v>107</v>
      </c>
      <c r="B37" s="58" t="s">
        <v>143</v>
      </c>
      <c r="C37" s="58"/>
    </row>
    <row r="38" spans="1:3" ht="111.95" customHeight="1">
      <c r="A38" s="7" t="s">
        <v>107</v>
      </c>
      <c r="B38" s="58" t="s">
        <v>144</v>
      </c>
      <c r="C38" s="58"/>
    </row>
    <row r="39" spans="1:3" ht="32.1" customHeight="1">
      <c r="A39" s="7" t="s">
        <v>107</v>
      </c>
      <c r="B39" s="58" t="s">
        <v>145</v>
      </c>
      <c r="C39" s="58"/>
    </row>
    <row r="40" spans="1:3" ht="32.1" customHeight="1">
      <c r="A40" s="7" t="s">
        <v>107</v>
      </c>
      <c r="B40" s="58" t="s">
        <v>146</v>
      </c>
      <c r="C40" s="58"/>
    </row>
    <row r="41" spans="1:3" ht="63.95" customHeight="1">
      <c r="A41" s="7" t="s">
        <v>107</v>
      </c>
      <c r="B41" s="58" t="s">
        <v>147</v>
      </c>
      <c r="C41" s="58"/>
    </row>
    <row r="42" spans="1:3" ht="48" customHeight="1">
      <c r="A42" s="7" t="s">
        <v>107</v>
      </c>
      <c r="B42" s="58" t="s">
        <v>148</v>
      </c>
      <c r="C42" s="58"/>
    </row>
    <row r="43" spans="1:3" ht="176.1" customHeight="1">
      <c r="A43" s="7" t="s">
        <v>107</v>
      </c>
      <c r="B43" s="58" t="s">
        <v>149</v>
      </c>
      <c r="C43" s="58"/>
    </row>
    <row r="44" spans="1:3">
      <c r="A44" s="58"/>
      <c r="B44" s="58"/>
      <c r="C44" s="58"/>
    </row>
    <row r="45" spans="1:3">
      <c r="A45" s="6" t="s">
        <v>150</v>
      </c>
      <c r="B45" s="58" t="s">
        <v>119</v>
      </c>
      <c r="C45" s="58"/>
    </row>
    <row r="46" spans="1:3">
      <c r="A46" s="58"/>
      <c r="B46" s="58"/>
      <c r="C46" s="58"/>
    </row>
  </sheetData>
  <mergeCells count="45">
    <mergeCell ref="B12:C12"/>
    <mergeCell ref="A1:B1"/>
    <mergeCell ref="A2:C2"/>
    <mergeCell ref="A3:C3"/>
    <mergeCell ref="B5:C5"/>
    <mergeCell ref="B6:C6"/>
    <mergeCell ref="B7:C7"/>
    <mergeCell ref="B8:C8"/>
    <mergeCell ref="B9:C9"/>
    <mergeCell ref="B10:C10"/>
    <mergeCell ref="B11:C11"/>
    <mergeCell ref="B24:C24"/>
    <mergeCell ref="B13:C13"/>
    <mergeCell ref="B14:C14"/>
    <mergeCell ref="A15:C15"/>
    <mergeCell ref="B16:C16"/>
    <mergeCell ref="B17:C17"/>
    <mergeCell ref="B18:C18"/>
    <mergeCell ref="A19:C19"/>
    <mergeCell ref="B20:C20"/>
    <mergeCell ref="A21:C21"/>
    <mergeCell ref="B22:C22"/>
    <mergeCell ref="A23:C23"/>
    <mergeCell ref="B36:C36"/>
    <mergeCell ref="A25:C25"/>
    <mergeCell ref="B26:C26"/>
    <mergeCell ref="B27:C27"/>
    <mergeCell ref="B28:C28"/>
    <mergeCell ref="B29:C29"/>
    <mergeCell ref="B30:C30"/>
    <mergeCell ref="A31:C31"/>
    <mergeCell ref="B32:C32"/>
    <mergeCell ref="A33:C33"/>
    <mergeCell ref="B34:C34"/>
    <mergeCell ref="B35:C35"/>
    <mergeCell ref="B43:C43"/>
    <mergeCell ref="A44:C44"/>
    <mergeCell ref="B45:C45"/>
    <mergeCell ref="A46:C46"/>
    <mergeCell ref="B37:C37"/>
    <mergeCell ref="B38:C38"/>
    <mergeCell ref="B39:C39"/>
    <mergeCell ref="B40:C40"/>
    <mergeCell ref="B41:C41"/>
    <mergeCell ref="B42:C4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DB8AD-5A5A-403A-9FD4-9D9A05C5379A}">
  <dimension ref="A1:O28"/>
  <sheetViews>
    <sheetView workbookViewId="0">
      <selection activeCell="O7" sqref="O7"/>
    </sheetView>
    <sheetView workbookViewId="1"/>
  </sheetViews>
  <sheetFormatPr defaultRowHeight="15"/>
  <cols>
    <col min="1" max="1" width="30" style="4" customWidth="1"/>
    <col min="2" max="11" width="20" style="4" customWidth="1"/>
  </cols>
  <sheetData>
    <row r="1" spans="1:15" ht="30" customHeight="1">
      <c r="A1" s="47" t="s">
        <v>107</v>
      </c>
      <c r="B1" s="60" t="s">
        <v>129</v>
      </c>
      <c r="C1" s="60"/>
      <c r="D1" s="60"/>
      <c r="E1" s="60"/>
      <c r="F1" s="60"/>
      <c r="G1" s="60"/>
      <c r="H1" s="60"/>
      <c r="I1" s="60"/>
      <c r="J1" s="60"/>
      <c r="K1" s="60"/>
      <c r="L1" s="45"/>
      <c r="M1" s="45"/>
      <c r="N1" s="45"/>
      <c r="O1" s="45"/>
    </row>
    <row r="2" spans="1:15" ht="32.1" customHeight="1">
      <c r="A2" s="47" t="s">
        <v>107</v>
      </c>
      <c r="B2" s="60" t="s">
        <v>151</v>
      </c>
      <c r="C2" s="60"/>
      <c r="D2" s="60" t="s">
        <v>152</v>
      </c>
      <c r="E2" s="60"/>
      <c r="F2" s="60" t="s">
        <v>153</v>
      </c>
      <c r="G2" s="60"/>
      <c r="H2" s="60" t="s">
        <v>154</v>
      </c>
      <c r="I2" s="60"/>
      <c r="J2" s="60" t="s">
        <v>155</v>
      </c>
      <c r="K2" s="60"/>
      <c r="L2" s="45"/>
      <c r="M2" s="45"/>
      <c r="N2" s="45"/>
      <c r="O2" s="45"/>
    </row>
    <row r="3" spans="1:15">
      <c r="A3" s="47" t="s">
        <v>156</v>
      </c>
      <c r="B3" s="47" t="s">
        <v>157</v>
      </c>
      <c r="C3" s="47" t="s">
        <v>158</v>
      </c>
      <c r="D3" s="47" t="s">
        <v>157</v>
      </c>
      <c r="E3" s="47" t="s">
        <v>158</v>
      </c>
      <c r="F3" s="47" t="s">
        <v>157</v>
      </c>
      <c r="G3" s="47" t="s">
        <v>158</v>
      </c>
      <c r="H3" s="47" t="s">
        <v>157</v>
      </c>
      <c r="I3" s="47" t="s">
        <v>158</v>
      </c>
      <c r="J3" s="47" t="s">
        <v>157</v>
      </c>
      <c r="K3" s="47" t="s">
        <v>158</v>
      </c>
      <c r="L3" s="45"/>
      <c r="M3" s="45"/>
      <c r="N3" s="45"/>
      <c r="O3" s="45"/>
    </row>
    <row r="4" spans="1:15">
      <c r="A4" s="46" t="s">
        <v>159</v>
      </c>
      <c r="B4" s="46"/>
      <c r="C4" s="46"/>
      <c r="D4" s="46"/>
      <c r="E4" s="46"/>
      <c r="F4" s="46"/>
      <c r="G4" s="46"/>
      <c r="H4" s="46"/>
      <c r="I4" s="46"/>
      <c r="J4" s="46"/>
      <c r="K4" s="46"/>
      <c r="L4" s="45"/>
      <c r="M4" s="45"/>
      <c r="N4" s="45"/>
      <c r="O4" s="45"/>
    </row>
    <row r="5" spans="1:15">
      <c r="A5" s="48" t="s">
        <v>160</v>
      </c>
      <c r="B5" s="46" t="s">
        <v>161</v>
      </c>
      <c r="C5" s="46" t="s">
        <v>162</v>
      </c>
      <c r="D5" s="46" t="s">
        <v>163</v>
      </c>
      <c r="E5" s="46" t="s">
        <v>164</v>
      </c>
      <c r="F5" s="46" t="s">
        <v>165</v>
      </c>
      <c r="G5" s="46" t="s">
        <v>166</v>
      </c>
      <c r="H5" s="46" t="s">
        <v>167</v>
      </c>
      <c r="I5" s="46" t="s">
        <v>168</v>
      </c>
      <c r="J5" s="46" t="s">
        <v>169</v>
      </c>
      <c r="K5" s="46" t="s">
        <v>170</v>
      </c>
      <c r="L5" s="45"/>
      <c r="M5" s="45"/>
      <c r="N5" s="45"/>
      <c r="O5" s="45"/>
    </row>
    <row r="6" spans="1:15">
      <c r="A6" s="48" t="s">
        <v>171</v>
      </c>
      <c r="B6" s="46" t="s">
        <v>172</v>
      </c>
      <c r="C6" s="46" t="s">
        <v>173</v>
      </c>
      <c r="D6" s="46" t="s">
        <v>174</v>
      </c>
      <c r="E6" s="46" t="s">
        <v>173</v>
      </c>
      <c r="F6" s="46" t="s">
        <v>175</v>
      </c>
      <c r="G6" s="46" t="s">
        <v>176</v>
      </c>
      <c r="H6" s="46" t="s">
        <v>174</v>
      </c>
      <c r="I6" s="46" t="s">
        <v>177</v>
      </c>
      <c r="J6" s="46" t="s">
        <v>178</v>
      </c>
      <c r="K6" s="46" t="s">
        <v>173</v>
      </c>
      <c r="L6" s="45"/>
      <c r="M6" s="9" t="s">
        <v>179</v>
      </c>
      <c r="N6" s="45"/>
      <c r="O6" s="45"/>
    </row>
    <row r="7" spans="1:15">
      <c r="A7" s="48" t="s">
        <v>180</v>
      </c>
      <c r="B7" s="20">
        <f>B6*B5</f>
        <v>6617450</v>
      </c>
      <c r="C7" s="8"/>
      <c r="D7" s="8">
        <f>D6*D5</f>
        <v>3957877.66</v>
      </c>
      <c r="E7" s="8"/>
      <c r="F7" s="8">
        <f>F6*F5</f>
        <v>364156.92</v>
      </c>
      <c r="G7" s="8"/>
      <c r="H7" s="8">
        <f>H6*H5</f>
        <v>1015702.38</v>
      </c>
      <c r="I7" s="8"/>
      <c r="J7" s="8">
        <f>J6*J5</f>
        <v>1284344.1600000001</v>
      </c>
      <c r="K7" s="46"/>
      <c r="L7" s="45" t="s">
        <v>181</v>
      </c>
      <c r="M7" s="45" t="s">
        <v>182</v>
      </c>
      <c r="N7" s="45"/>
      <c r="O7" s="19">
        <v>6873003</v>
      </c>
    </row>
    <row r="8" spans="1:15">
      <c r="A8" s="46" t="s">
        <v>183</v>
      </c>
      <c r="B8" s="46"/>
      <c r="C8" s="46"/>
      <c r="D8" s="46"/>
      <c r="E8" s="46"/>
      <c r="F8" s="46"/>
      <c r="G8" s="46"/>
      <c r="H8" s="46"/>
      <c r="I8" s="46"/>
      <c r="J8" s="46"/>
      <c r="K8" s="46"/>
      <c r="L8" s="45"/>
      <c r="M8" s="45" t="s">
        <v>184</v>
      </c>
      <c r="N8" s="45"/>
      <c r="O8" s="45"/>
    </row>
    <row r="9" spans="1:15">
      <c r="A9" s="48" t="s">
        <v>185</v>
      </c>
      <c r="B9" s="46" t="s">
        <v>186</v>
      </c>
      <c r="C9" s="46" t="s">
        <v>187</v>
      </c>
      <c r="D9" s="46" t="s">
        <v>163</v>
      </c>
      <c r="E9" s="46" t="s">
        <v>164</v>
      </c>
      <c r="F9" s="46" t="s">
        <v>165</v>
      </c>
      <c r="G9" s="46" t="s">
        <v>166</v>
      </c>
      <c r="H9" s="46" t="s">
        <v>167</v>
      </c>
      <c r="I9" s="46" t="s">
        <v>168</v>
      </c>
      <c r="J9" s="46" t="s">
        <v>188</v>
      </c>
      <c r="K9" s="46" t="s">
        <v>188</v>
      </c>
      <c r="L9" s="45"/>
      <c r="M9" s="45"/>
      <c r="N9" s="45"/>
      <c r="O9" s="45"/>
    </row>
    <row r="10" spans="1:15">
      <c r="A10" s="48" t="s">
        <v>189</v>
      </c>
      <c r="B10" s="46" t="s">
        <v>190</v>
      </c>
      <c r="C10" s="46" t="s">
        <v>173</v>
      </c>
      <c r="D10" s="46" t="s">
        <v>191</v>
      </c>
      <c r="E10" s="46" t="s">
        <v>173</v>
      </c>
      <c r="F10" s="46" t="s">
        <v>192</v>
      </c>
      <c r="G10" s="46" t="s">
        <v>193</v>
      </c>
      <c r="H10" s="46" t="s">
        <v>194</v>
      </c>
      <c r="I10" s="46" t="s">
        <v>177</v>
      </c>
      <c r="J10" s="46" t="s">
        <v>188</v>
      </c>
      <c r="K10" s="46" t="s">
        <v>188</v>
      </c>
      <c r="L10" s="45"/>
      <c r="M10" s="45"/>
      <c r="N10" s="45"/>
      <c r="O10" s="45"/>
    </row>
    <row r="11" spans="1:15">
      <c r="A11" s="46" t="s">
        <v>195</v>
      </c>
      <c r="B11" s="46"/>
      <c r="C11" s="46"/>
      <c r="D11" s="46"/>
      <c r="E11" s="46"/>
      <c r="F11" s="46"/>
      <c r="G11" s="46"/>
      <c r="H11" s="46"/>
      <c r="I11" s="46"/>
      <c r="J11" s="46"/>
      <c r="K11" s="46"/>
      <c r="L11" s="45"/>
      <c r="M11" s="45"/>
      <c r="N11" s="45"/>
      <c r="O11" s="45"/>
    </row>
    <row r="12" spans="1:15" ht="45">
      <c r="A12" s="48" t="s">
        <v>196</v>
      </c>
      <c r="B12" s="46" t="s">
        <v>197</v>
      </c>
      <c r="C12" s="46" t="s">
        <v>198</v>
      </c>
      <c r="D12" s="46" t="s">
        <v>199</v>
      </c>
      <c r="E12" s="46" t="s">
        <v>200</v>
      </c>
      <c r="F12" s="46" t="s">
        <v>201</v>
      </c>
      <c r="G12" s="46" t="s">
        <v>202</v>
      </c>
      <c r="H12" s="46" t="s">
        <v>203</v>
      </c>
      <c r="I12" s="46" t="s">
        <v>204</v>
      </c>
      <c r="J12" s="46" t="s">
        <v>188</v>
      </c>
      <c r="K12" s="46" t="s">
        <v>188</v>
      </c>
      <c r="L12" s="45"/>
      <c r="M12" s="45"/>
      <c r="N12" s="45"/>
      <c r="O12" s="45"/>
    </row>
    <row r="13" spans="1:15">
      <c r="A13" s="49" t="s">
        <v>205</v>
      </c>
      <c r="B13" s="46" t="s">
        <v>206</v>
      </c>
      <c r="C13" s="46" t="s">
        <v>207</v>
      </c>
      <c r="D13" s="46" t="s">
        <v>208</v>
      </c>
      <c r="E13" s="46" t="s">
        <v>209</v>
      </c>
      <c r="F13" s="46" t="s">
        <v>210</v>
      </c>
      <c r="G13" s="46" t="s">
        <v>211</v>
      </c>
      <c r="H13" s="46" t="s">
        <v>212</v>
      </c>
      <c r="I13" s="46" t="s">
        <v>213</v>
      </c>
      <c r="J13" s="46" t="s">
        <v>188</v>
      </c>
      <c r="K13" s="46" t="s">
        <v>188</v>
      </c>
      <c r="L13" s="45"/>
      <c r="M13" s="45"/>
      <c r="N13" s="45"/>
      <c r="O13" s="45"/>
    </row>
    <row r="14" spans="1:15" ht="30">
      <c r="A14" s="49" t="s">
        <v>214</v>
      </c>
      <c r="B14" s="46" t="s">
        <v>215</v>
      </c>
      <c r="C14" s="46" t="s">
        <v>207</v>
      </c>
      <c r="D14" s="46" t="s">
        <v>216</v>
      </c>
      <c r="E14" s="46" t="s">
        <v>207</v>
      </c>
      <c r="F14" s="46" t="s">
        <v>217</v>
      </c>
      <c r="G14" s="46" t="s">
        <v>218</v>
      </c>
      <c r="H14" s="46" t="s">
        <v>219</v>
      </c>
      <c r="I14" s="46" t="s">
        <v>220</v>
      </c>
      <c r="J14" s="46" t="s">
        <v>188</v>
      </c>
      <c r="K14" s="46" t="s">
        <v>188</v>
      </c>
      <c r="L14" s="45"/>
      <c r="M14" s="45"/>
      <c r="N14" s="45"/>
      <c r="O14" s="45"/>
    </row>
    <row r="15" spans="1:15">
      <c r="A15" s="49" t="s">
        <v>221</v>
      </c>
      <c r="B15" s="46" t="s">
        <v>222</v>
      </c>
      <c r="C15" s="46" t="s">
        <v>209</v>
      </c>
      <c r="D15" s="46" t="s">
        <v>223</v>
      </c>
      <c r="E15" s="46" t="s">
        <v>224</v>
      </c>
      <c r="F15" s="46" t="s">
        <v>225</v>
      </c>
      <c r="G15" s="46" t="s">
        <v>226</v>
      </c>
      <c r="H15" s="46" t="s">
        <v>227</v>
      </c>
      <c r="I15" s="46" t="s">
        <v>228</v>
      </c>
      <c r="J15" s="46" t="s">
        <v>188</v>
      </c>
      <c r="K15" s="46" t="s">
        <v>188</v>
      </c>
      <c r="L15" s="45"/>
      <c r="M15" s="45"/>
      <c r="N15" s="45"/>
      <c r="O15" s="45"/>
    </row>
    <row r="16" spans="1:15">
      <c r="A16" s="46" t="s">
        <v>160</v>
      </c>
      <c r="B16" s="46" t="s">
        <v>161</v>
      </c>
      <c r="C16" s="46" t="s">
        <v>162</v>
      </c>
      <c r="D16" s="46" t="s">
        <v>163</v>
      </c>
      <c r="E16" s="46" t="s">
        <v>164</v>
      </c>
      <c r="F16" s="46" t="s">
        <v>165</v>
      </c>
      <c r="G16" s="46" t="s">
        <v>166</v>
      </c>
      <c r="H16" s="46" t="s">
        <v>167</v>
      </c>
      <c r="I16" s="46" t="s">
        <v>168</v>
      </c>
      <c r="J16" s="46" t="s">
        <v>169</v>
      </c>
      <c r="K16" s="46" t="s">
        <v>170</v>
      </c>
      <c r="L16" s="45"/>
      <c r="M16" s="45"/>
      <c r="N16" s="45"/>
      <c r="O16" s="45"/>
    </row>
    <row r="17" spans="1:11" ht="30">
      <c r="A17" s="48" t="s">
        <v>229</v>
      </c>
      <c r="B17" s="46"/>
      <c r="C17" s="46"/>
      <c r="D17" s="46"/>
      <c r="E17" s="46"/>
      <c r="F17" s="46"/>
      <c r="G17" s="46"/>
      <c r="H17" s="46"/>
      <c r="I17" s="46"/>
      <c r="J17" s="46"/>
      <c r="K17" s="46"/>
    </row>
    <row r="18" spans="1:11" ht="30">
      <c r="A18" s="49" t="s">
        <v>230</v>
      </c>
      <c r="B18" s="46" t="s">
        <v>231</v>
      </c>
      <c r="C18" s="46" t="s">
        <v>232</v>
      </c>
      <c r="D18" s="46" t="s">
        <v>233</v>
      </c>
      <c r="E18" s="46" t="s">
        <v>234</v>
      </c>
      <c r="F18" s="46" t="s">
        <v>235</v>
      </c>
      <c r="G18" s="46" t="s">
        <v>218</v>
      </c>
      <c r="H18" s="46" t="s">
        <v>236</v>
      </c>
      <c r="I18" s="46" t="s">
        <v>237</v>
      </c>
      <c r="J18" s="46" t="s">
        <v>238</v>
      </c>
      <c r="K18" s="46" t="s">
        <v>239</v>
      </c>
    </row>
    <row r="19" spans="1:11" ht="45">
      <c r="A19" s="49" t="s">
        <v>240</v>
      </c>
      <c r="B19" s="46" t="s">
        <v>241</v>
      </c>
      <c r="C19" s="46" t="s">
        <v>232</v>
      </c>
      <c r="D19" s="46" t="s">
        <v>242</v>
      </c>
      <c r="E19" s="46" t="s">
        <v>234</v>
      </c>
      <c r="F19" s="46" t="s">
        <v>243</v>
      </c>
      <c r="G19" s="46" t="s">
        <v>218</v>
      </c>
      <c r="H19" s="46" t="s">
        <v>244</v>
      </c>
      <c r="I19" s="46" t="s">
        <v>224</v>
      </c>
      <c r="J19" s="46" t="s">
        <v>245</v>
      </c>
      <c r="K19" s="46" t="s">
        <v>207</v>
      </c>
    </row>
    <row r="20" spans="1:11">
      <c r="A20" s="49" t="s">
        <v>246</v>
      </c>
      <c r="B20" s="46" t="s">
        <v>247</v>
      </c>
      <c r="C20" s="46" t="s">
        <v>232</v>
      </c>
      <c r="D20" s="46" t="s">
        <v>188</v>
      </c>
      <c r="E20" s="46" t="s">
        <v>188</v>
      </c>
      <c r="F20" s="46" t="s">
        <v>188</v>
      </c>
      <c r="G20" s="46" t="s">
        <v>188</v>
      </c>
      <c r="H20" s="46" t="s">
        <v>188</v>
      </c>
      <c r="I20" s="46" t="s">
        <v>188</v>
      </c>
      <c r="J20" s="46" t="s">
        <v>248</v>
      </c>
      <c r="K20" s="46" t="s">
        <v>234</v>
      </c>
    </row>
    <row r="21" spans="1:11">
      <c r="A21" s="50" t="s">
        <v>249</v>
      </c>
      <c r="B21" s="46" t="s">
        <v>250</v>
      </c>
      <c r="C21" s="46" t="s">
        <v>239</v>
      </c>
      <c r="D21" s="46" t="s">
        <v>188</v>
      </c>
      <c r="E21" s="46" t="s">
        <v>188</v>
      </c>
      <c r="F21" s="46" t="s">
        <v>188</v>
      </c>
      <c r="G21" s="46" t="s">
        <v>188</v>
      </c>
      <c r="H21" s="46" t="s">
        <v>188</v>
      </c>
      <c r="I21" s="46" t="s">
        <v>188</v>
      </c>
      <c r="J21" s="46" t="s">
        <v>251</v>
      </c>
      <c r="K21" s="46" t="s">
        <v>207</v>
      </c>
    </row>
    <row r="22" spans="1:11">
      <c r="A22" s="48" t="s">
        <v>252</v>
      </c>
      <c r="B22" s="46"/>
      <c r="C22" s="46"/>
      <c r="D22" s="46"/>
      <c r="E22" s="46"/>
      <c r="F22" s="46"/>
      <c r="G22" s="46"/>
      <c r="H22" s="46"/>
      <c r="I22" s="46"/>
      <c r="J22" s="46"/>
      <c r="K22" s="46"/>
    </row>
    <row r="23" spans="1:11">
      <c r="A23" s="49" t="s">
        <v>253</v>
      </c>
      <c r="B23" s="46" t="s">
        <v>254</v>
      </c>
      <c r="C23" s="46" t="s">
        <v>232</v>
      </c>
      <c r="D23" s="46" t="s">
        <v>255</v>
      </c>
      <c r="E23" s="46" t="s">
        <v>234</v>
      </c>
      <c r="F23" s="46" t="s">
        <v>256</v>
      </c>
      <c r="G23" s="46" t="s">
        <v>257</v>
      </c>
      <c r="H23" s="46" t="s">
        <v>258</v>
      </c>
      <c r="I23" s="46" t="s">
        <v>237</v>
      </c>
      <c r="J23" s="46" t="s">
        <v>259</v>
      </c>
      <c r="K23" s="46" t="s">
        <v>234</v>
      </c>
    </row>
    <row r="24" spans="1:11">
      <c r="A24" s="49" t="s">
        <v>260</v>
      </c>
      <c r="B24" s="46" t="s">
        <v>261</v>
      </c>
      <c r="C24" s="46" t="s">
        <v>232</v>
      </c>
      <c r="D24" s="46" t="s">
        <v>262</v>
      </c>
      <c r="E24" s="46" t="s">
        <v>234</v>
      </c>
      <c r="F24" s="46" t="s">
        <v>263</v>
      </c>
      <c r="G24" s="46" t="s">
        <v>264</v>
      </c>
      <c r="H24" s="46" t="s">
        <v>265</v>
      </c>
      <c r="I24" s="46" t="s">
        <v>237</v>
      </c>
      <c r="J24" s="46" t="s">
        <v>266</v>
      </c>
      <c r="K24" s="46" t="s">
        <v>234</v>
      </c>
    </row>
    <row r="25" spans="1:11" ht="30">
      <c r="A25" s="49" t="s">
        <v>267</v>
      </c>
      <c r="B25" s="46" t="s">
        <v>268</v>
      </c>
      <c r="C25" s="46" t="s">
        <v>239</v>
      </c>
      <c r="D25" s="46" t="s">
        <v>269</v>
      </c>
      <c r="E25" s="46" t="s">
        <v>239</v>
      </c>
      <c r="F25" s="46" t="s">
        <v>238</v>
      </c>
      <c r="G25" s="46" t="s">
        <v>239</v>
      </c>
      <c r="H25" s="46" t="s">
        <v>270</v>
      </c>
      <c r="I25" s="46" t="s">
        <v>239</v>
      </c>
      <c r="J25" s="46" t="s">
        <v>271</v>
      </c>
      <c r="K25" s="46" t="s">
        <v>239</v>
      </c>
    </row>
    <row r="26" spans="1:11">
      <c r="A26" s="48" t="s">
        <v>272</v>
      </c>
      <c r="B26" s="46"/>
      <c r="C26" s="46"/>
      <c r="D26" s="46"/>
      <c r="E26" s="46"/>
      <c r="F26" s="46"/>
      <c r="G26" s="46"/>
      <c r="H26" s="46"/>
      <c r="I26" s="46"/>
      <c r="J26" s="46"/>
      <c r="K26" s="46"/>
    </row>
    <row r="27" spans="1:11" ht="30">
      <c r="A27" s="49" t="s">
        <v>273</v>
      </c>
      <c r="B27" s="46" t="s">
        <v>274</v>
      </c>
      <c r="C27" s="46" t="s">
        <v>232</v>
      </c>
      <c r="D27" s="46" t="s">
        <v>275</v>
      </c>
      <c r="E27" s="46" t="s">
        <v>234</v>
      </c>
      <c r="F27" s="46" t="s">
        <v>276</v>
      </c>
      <c r="G27" s="46" t="s">
        <v>264</v>
      </c>
      <c r="H27" s="46" t="s">
        <v>277</v>
      </c>
      <c r="I27" s="46" t="s">
        <v>213</v>
      </c>
      <c r="J27" s="46" t="s">
        <v>278</v>
      </c>
      <c r="K27" s="46" t="s">
        <v>207</v>
      </c>
    </row>
    <row r="28" spans="1:11" ht="30">
      <c r="A28" s="49" t="s">
        <v>279</v>
      </c>
      <c r="B28" s="46" t="s">
        <v>280</v>
      </c>
      <c r="C28" s="46" t="s">
        <v>232</v>
      </c>
      <c r="D28" s="46" t="s">
        <v>281</v>
      </c>
      <c r="E28" s="46" t="s">
        <v>234</v>
      </c>
      <c r="F28" s="46" t="s">
        <v>282</v>
      </c>
      <c r="G28" s="46" t="s">
        <v>264</v>
      </c>
      <c r="H28" s="46" t="s">
        <v>283</v>
      </c>
      <c r="I28" s="46" t="s">
        <v>213</v>
      </c>
      <c r="J28" s="46" t="s">
        <v>284</v>
      </c>
      <c r="K28" s="46" t="s">
        <v>207</v>
      </c>
    </row>
  </sheetData>
  <mergeCells count="6">
    <mergeCell ref="B1:K1"/>
    <mergeCell ref="B2:C2"/>
    <mergeCell ref="D2:E2"/>
    <mergeCell ref="F2:G2"/>
    <mergeCell ref="H2:I2"/>
    <mergeCell ref="J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430B9-0559-48E1-B0E9-01BBC5DD1312}">
  <dimension ref="A1:Q26"/>
  <sheetViews>
    <sheetView topLeftCell="A7" workbookViewId="0">
      <selection activeCell="C15" sqref="C15:I15"/>
    </sheetView>
    <sheetView workbookViewId="1">
      <selection activeCell="H17" sqref="H17"/>
    </sheetView>
  </sheetViews>
  <sheetFormatPr defaultRowHeight="15.75"/>
  <cols>
    <col min="1" max="1" width="37.140625" style="26" customWidth="1"/>
    <col min="2" max="2" width="10.5703125" style="26" bestFit="1" customWidth="1"/>
    <col min="3" max="7" width="9.28515625" style="26" bestFit="1" customWidth="1"/>
    <col min="8" max="8" width="12.7109375" style="26" bestFit="1" customWidth="1"/>
    <col min="9" max="9" width="10.5703125" style="26" bestFit="1" customWidth="1"/>
    <col min="10" max="10" width="10.5703125" style="26" customWidth="1"/>
    <col min="11" max="16384" width="9.140625" style="26"/>
  </cols>
  <sheetData>
    <row r="1" spans="1:17">
      <c r="B1" s="26" t="s">
        <v>285</v>
      </c>
      <c r="H1" s="34">
        <v>104900</v>
      </c>
    </row>
    <row r="2" spans="1:17" ht="48" thickBot="1">
      <c r="B2" s="27" t="s">
        <v>286</v>
      </c>
      <c r="C2" s="31" t="s">
        <v>287</v>
      </c>
      <c r="D2" s="31" t="s">
        <v>288</v>
      </c>
      <c r="E2" s="31" t="s">
        <v>289</v>
      </c>
      <c r="F2" s="31" t="s">
        <v>290</v>
      </c>
      <c r="G2" s="31" t="s">
        <v>291</v>
      </c>
      <c r="H2" s="31" t="s">
        <v>292</v>
      </c>
      <c r="I2" s="32" t="s">
        <v>293</v>
      </c>
      <c r="J2" s="36" t="s">
        <v>294</v>
      </c>
      <c r="K2" s="36" t="s">
        <v>295</v>
      </c>
    </row>
    <row r="3" spans="1:17" ht="16.5" thickBot="1">
      <c r="A3" s="35" t="s">
        <v>296</v>
      </c>
      <c r="B3" s="28">
        <v>54950</v>
      </c>
      <c r="C3" s="29">
        <v>62800</v>
      </c>
      <c r="D3" s="29">
        <v>70650</v>
      </c>
      <c r="E3" s="29">
        <v>78500</v>
      </c>
      <c r="F3" s="29">
        <v>84800</v>
      </c>
      <c r="G3" s="29">
        <v>91050</v>
      </c>
      <c r="H3" s="29">
        <v>97350</v>
      </c>
      <c r="I3" s="30">
        <v>103600</v>
      </c>
      <c r="J3" s="33">
        <v>0.8</v>
      </c>
      <c r="K3" s="37">
        <f>F3/$H$1</f>
        <v>0.80838894184938037</v>
      </c>
    </row>
    <row r="4" spans="1:17" ht="16.5" thickBot="1">
      <c r="A4" s="35" t="s">
        <v>297</v>
      </c>
      <c r="B4" s="29">
        <v>36700</v>
      </c>
      <c r="C4" s="29">
        <v>41950</v>
      </c>
      <c r="D4" s="29">
        <v>47200</v>
      </c>
      <c r="E4" s="29">
        <v>52450</v>
      </c>
      <c r="F4" s="29">
        <v>56650</v>
      </c>
      <c r="G4" s="29">
        <v>60850</v>
      </c>
      <c r="H4" s="29">
        <v>65050</v>
      </c>
      <c r="I4" s="30">
        <v>69250</v>
      </c>
      <c r="J4" s="33">
        <v>0.5</v>
      </c>
      <c r="K4" s="37">
        <f>F4/$H$1</f>
        <v>0.54003813155386082</v>
      </c>
    </row>
    <row r="5" spans="1:17" ht="16.5" thickBot="1">
      <c r="A5" s="35" t="s">
        <v>298</v>
      </c>
      <c r="B5" s="28">
        <v>22050</v>
      </c>
      <c r="C5" s="29">
        <v>25200</v>
      </c>
      <c r="D5" s="29">
        <v>28300</v>
      </c>
      <c r="E5" s="29">
        <v>31450</v>
      </c>
      <c r="F5" s="29">
        <v>34000</v>
      </c>
      <c r="G5" s="29">
        <v>36500</v>
      </c>
      <c r="H5" s="29">
        <v>39000</v>
      </c>
      <c r="I5" s="30">
        <v>41550</v>
      </c>
      <c r="J5" s="33">
        <v>0.3</v>
      </c>
      <c r="K5" s="37">
        <f>F5/$H$1</f>
        <v>0.32411820781696854</v>
      </c>
      <c r="O5" s="45"/>
      <c r="P5" s="45"/>
      <c r="Q5" s="45"/>
    </row>
    <row r="6" spans="1:17">
      <c r="A6" s="38" t="s">
        <v>299</v>
      </c>
      <c r="O6" s="45"/>
      <c r="P6" s="45"/>
      <c r="Q6" s="45"/>
    </row>
    <row r="7" spans="1:17" ht="16.5" thickBot="1">
      <c r="A7" s="35" t="s">
        <v>296</v>
      </c>
      <c r="B7" s="64">
        <f>B3/$E3</f>
        <v>0.7</v>
      </c>
      <c r="C7" s="64">
        <f>C3/$E3</f>
        <v>0.8</v>
      </c>
      <c r="D7" s="64">
        <f>D3/$E3</f>
        <v>0.9</v>
      </c>
      <c r="E7" s="64">
        <f>E3/$E3</f>
        <v>1</v>
      </c>
      <c r="F7" s="64">
        <f>F3/$E3</f>
        <v>1.0802547770700637</v>
      </c>
      <c r="G7" s="64">
        <f>G3/$E3</f>
        <v>1.1598726114649682</v>
      </c>
      <c r="H7" s="64">
        <f>H3/$E3</f>
        <v>1.2401273885350319</v>
      </c>
      <c r="I7" s="64">
        <f>I3/$E3</f>
        <v>1.3197452229299362</v>
      </c>
      <c r="O7" s="45"/>
      <c r="P7" s="45"/>
      <c r="Q7" s="45"/>
    </row>
    <row r="8" spans="1:17" ht="16.5" thickBot="1">
      <c r="A8" s="35" t="s">
        <v>297</v>
      </c>
      <c r="B8" s="64">
        <f>B4/$E4</f>
        <v>0.69971401334604388</v>
      </c>
      <c r="C8" s="64">
        <f>C4/$E4</f>
        <v>0.79980934223069589</v>
      </c>
      <c r="D8" s="64">
        <f>D4/$E4</f>
        <v>0.899904671115348</v>
      </c>
      <c r="E8" s="64">
        <f>E4/$E4</f>
        <v>1</v>
      </c>
      <c r="F8" s="64">
        <f>F4/$E4</f>
        <v>1.0800762631077216</v>
      </c>
      <c r="G8" s="64">
        <f>G4/$E4</f>
        <v>1.1601525262154433</v>
      </c>
      <c r="H8" s="64">
        <f>H4/$E4</f>
        <v>1.2402287893231649</v>
      </c>
      <c r="I8" s="64">
        <f>I4/$E4</f>
        <v>1.3203050524308866</v>
      </c>
      <c r="O8" s="45"/>
      <c r="P8" s="45"/>
      <c r="Q8" s="45"/>
    </row>
    <row r="9" spans="1:17" ht="16.5" thickBot="1">
      <c r="A9" s="35" t="s">
        <v>298</v>
      </c>
      <c r="B9" s="64">
        <f>B5/$E5</f>
        <v>0.70111287758346585</v>
      </c>
      <c r="C9" s="64">
        <f>C5/$E5</f>
        <v>0.80127186009538953</v>
      </c>
      <c r="D9" s="64">
        <f>D5/$E5</f>
        <v>0.89984101748807632</v>
      </c>
      <c r="E9" s="64">
        <f>E5/$E5</f>
        <v>1</v>
      </c>
      <c r="F9" s="64">
        <f>F5/$E5</f>
        <v>1.0810810810810811</v>
      </c>
      <c r="G9" s="64">
        <f>G5/$E5</f>
        <v>1.1605723370429253</v>
      </c>
      <c r="H9" s="64">
        <f>H5/$E5</f>
        <v>1.2400635930047694</v>
      </c>
      <c r="I9" s="64">
        <f>I5/$E5</f>
        <v>1.3211446740858506</v>
      </c>
      <c r="O9" s="45"/>
      <c r="P9" s="45"/>
      <c r="Q9" s="45"/>
    </row>
    <row r="10" spans="1:17">
      <c r="O10" s="45"/>
      <c r="P10" s="45"/>
      <c r="Q10" s="45"/>
    </row>
    <row r="11" spans="1:17">
      <c r="A11" s="26" t="s">
        <v>300</v>
      </c>
      <c r="B11" s="26">
        <v>12760</v>
      </c>
      <c r="C11" s="26">
        <v>17240</v>
      </c>
      <c r="D11" s="26">
        <v>21720</v>
      </c>
      <c r="E11" s="26">
        <v>26200</v>
      </c>
      <c r="F11" s="26">
        <v>30680</v>
      </c>
      <c r="G11" s="26">
        <v>35160</v>
      </c>
      <c r="H11" s="26">
        <v>39640</v>
      </c>
      <c r="I11" s="26">
        <v>44120</v>
      </c>
      <c r="O11" s="45"/>
      <c r="P11" s="45"/>
      <c r="Q11" s="45"/>
    </row>
    <row r="12" spans="1:17">
      <c r="A12" s="26" t="s">
        <v>301</v>
      </c>
      <c r="B12" s="39">
        <v>13171</v>
      </c>
      <c r="C12" s="39">
        <v>16733</v>
      </c>
      <c r="D12" s="39">
        <v>20591</v>
      </c>
      <c r="E12" s="39">
        <v>26496</v>
      </c>
      <c r="F12" s="39">
        <v>31417</v>
      </c>
      <c r="G12" s="39">
        <v>35499</v>
      </c>
      <c r="H12" s="39">
        <v>40406</v>
      </c>
      <c r="I12" s="39">
        <v>44755</v>
      </c>
      <c r="O12" s="45"/>
      <c r="P12" s="45"/>
      <c r="Q12" s="45"/>
    </row>
    <row r="13" spans="1:17">
      <c r="A13" s="38" t="s">
        <v>299</v>
      </c>
      <c r="B13" s="40">
        <f>B12/$E$12</f>
        <v>0.49709390096618356</v>
      </c>
      <c r="C13" s="40">
        <f t="shared" ref="C13:I13" si="0">C12/$E$12</f>
        <v>0.63152928743961356</v>
      </c>
      <c r="D13" s="40">
        <f t="shared" si="0"/>
        <v>0.77713617149758452</v>
      </c>
      <c r="E13" s="40">
        <f t="shared" si="0"/>
        <v>1</v>
      </c>
      <c r="F13" s="40">
        <f t="shared" si="0"/>
        <v>1.1857261473429952</v>
      </c>
      <c r="G13" s="40">
        <f t="shared" si="0"/>
        <v>1.3397871376811594</v>
      </c>
      <c r="H13" s="40">
        <f t="shared" si="0"/>
        <v>1.5249849033816425</v>
      </c>
      <c r="I13" s="40">
        <f t="shared" si="0"/>
        <v>1.68912288647343</v>
      </c>
      <c r="O13" s="45"/>
      <c r="P13" s="45"/>
      <c r="Q13" s="45"/>
    </row>
    <row r="14" spans="1:17">
      <c r="A14" s="26" t="s">
        <v>302</v>
      </c>
      <c r="B14" s="37">
        <f>B5/B12</f>
        <v>1.6741325639662896</v>
      </c>
      <c r="C14" s="37">
        <f>C5/C12</f>
        <v>1.5060060957389589</v>
      </c>
      <c r="D14" s="37">
        <f>D5/D12</f>
        <v>1.3743868680491478</v>
      </c>
      <c r="E14" s="37">
        <f>E5/E12</f>
        <v>1.1869716183574879</v>
      </c>
      <c r="F14" s="37">
        <f>F5/F12</f>
        <v>1.0822166343062674</v>
      </c>
      <c r="G14" s="37">
        <f>G5/G12</f>
        <v>1.0281979774078143</v>
      </c>
      <c r="H14" s="37">
        <f>H5/H12</f>
        <v>0.96520318764539925</v>
      </c>
      <c r="I14" s="37">
        <f>I5/I12</f>
        <v>0.92838788962127139</v>
      </c>
      <c r="O14" s="45"/>
      <c r="P14" s="45"/>
      <c r="Q14" s="45"/>
    </row>
    <row r="15" spans="1:17">
      <c r="A15" s="26" t="s">
        <v>303</v>
      </c>
      <c r="B15" s="37">
        <f>B4/B12</f>
        <v>2.7864247209779061</v>
      </c>
      <c r="C15" s="37">
        <f t="shared" ref="C15:I15" si="1">C4/C12</f>
        <v>2.507022052232116</v>
      </c>
      <c r="D15" s="37">
        <f t="shared" si="1"/>
        <v>2.2922636103151861</v>
      </c>
      <c r="E15" s="37">
        <f t="shared" si="1"/>
        <v>1.9795440821256038</v>
      </c>
      <c r="F15" s="37">
        <f t="shared" si="1"/>
        <v>1.8031638921602955</v>
      </c>
      <c r="G15" s="37">
        <f t="shared" si="1"/>
        <v>1.7141327924730274</v>
      </c>
      <c r="H15" s="37">
        <f t="shared" si="1"/>
        <v>1.6099094193931593</v>
      </c>
      <c r="I15" s="37">
        <f t="shared" si="1"/>
        <v>1.5473131493687855</v>
      </c>
      <c r="O15" s="45"/>
      <c r="P15" s="45"/>
      <c r="Q15" s="45"/>
    </row>
    <row r="16" spans="1:17">
      <c r="O16" s="45"/>
      <c r="P16" s="45"/>
      <c r="Q16" s="45"/>
    </row>
    <row r="17" spans="1:17">
      <c r="O17" s="45"/>
      <c r="P17" s="45"/>
      <c r="Q17" s="45"/>
    </row>
    <row r="18" spans="1:17">
      <c r="O18" s="45"/>
      <c r="P18" s="45"/>
      <c r="Q18" s="45"/>
    </row>
    <row r="19" spans="1:17">
      <c r="O19" s="45"/>
      <c r="P19" s="45"/>
      <c r="Q19" s="45"/>
    </row>
    <row r="20" spans="1:17">
      <c r="O20" s="45"/>
      <c r="P20" s="45"/>
      <c r="Q20" s="45"/>
    </row>
    <row r="21" spans="1:17">
      <c r="A21" s="26" t="s">
        <v>304</v>
      </c>
      <c r="B21" s="3" t="s">
        <v>305</v>
      </c>
      <c r="O21" s="45"/>
      <c r="P21" s="45"/>
      <c r="Q21" s="45"/>
    </row>
    <row r="22" spans="1:17">
      <c r="A22" s="26" t="s">
        <v>306</v>
      </c>
      <c r="B22" s="3" t="s">
        <v>307</v>
      </c>
      <c r="O22" s="45"/>
      <c r="P22" s="45"/>
      <c r="Q22" s="45"/>
    </row>
    <row r="23" spans="1:17">
      <c r="A23" s="26" t="s">
        <v>308</v>
      </c>
      <c r="B23" s="26" t="s">
        <v>309</v>
      </c>
      <c r="O23" s="45"/>
      <c r="P23" s="45"/>
      <c r="Q23" s="45"/>
    </row>
    <row r="24" spans="1:17">
      <c r="B24" s="26" t="s">
        <v>310</v>
      </c>
      <c r="O24" s="45"/>
      <c r="P24" s="45"/>
      <c r="Q24" s="45"/>
    </row>
    <row r="25" spans="1:17">
      <c r="O25" s="45"/>
      <c r="P25" s="45"/>
      <c r="Q25" s="45"/>
    </row>
    <row r="26" spans="1:17">
      <c r="O26" s="45"/>
      <c r="P26" s="45"/>
      <c r="Q26" s="45"/>
    </row>
  </sheetData>
  <hyperlinks>
    <hyperlink ref="B22" r:id="rId1" xr:uid="{6C7169B8-BB47-4CF9-BFD0-17B58FB37474}"/>
    <hyperlink ref="B21" r:id="rId2" xr:uid="{56123294-9DBD-4C5B-A81E-A2C00DD8E14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7478-2F0F-49BC-B9AC-16CD20982946}">
  <dimension ref="A3:E10"/>
  <sheetViews>
    <sheetView workbookViewId="0">
      <selection activeCell="B3" sqref="B3:C7"/>
    </sheetView>
    <sheetView workbookViewId="1"/>
  </sheetViews>
  <sheetFormatPr defaultRowHeight="15"/>
  <cols>
    <col min="2" max="2" width="65.85546875" customWidth="1"/>
    <col min="3" max="3" width="10.5703125" customWidth="1"/>
  </cols>
  <sheetData>
    <row r="3" spans="1:5" ht="30.75">
      <c r="A3" s="45"/>
      <c r="B3" s="46" t="s">
        <v>311</v>
      </c>
      <c r="C3" s="65">
        <v>653454</v>
      </c>
      <c r="D3" s="45"/>
      <c r="E3" s="45"/>
    </row>
    <row r="4" spans="1:5" ht="30.75">
      <c r="A4" s="45"/>
      <c r="B4" s="46" t="s">
        <v>312</v>
      </c>
      <c r="C4" s="65">
        <v>1036734</v>
      </c>
      <c r="D4" s="45"/>
      <c r="E4" s="45"/>
    </row>
    <row r="5" spans="1:5" ht="30.75">
      <c r="A5" s="45"/>
      <c r="B5" s="46" t="s">
        <v>313</v>
      </c>
      <c r="C5" s="18">
        <v>1716374</v>
      </c>
      <c r="D5" s="45"/>
      <c r="E5" s="45"/>
    </row>
    <row r="6" spans="1:5" ht="30.75">
      <c r="A6" s="45"/>
      <c r="B6" s="46" t="s">
        <v>314</v>
      </c>
      <c r="C6" s="18">
        <v>2699930</v>
      </c>
      <c r="D6" s="45"/>
      <c r="E6" s="45"/>
    </row>
    <row r="7" spans="1:5" ht="30.75">
      <c r="A7" s="45"/>
      <c r="B7" s="46" t="s">
        <v>315</v>
      </c>
      <c r="C7" s="65">
        <v>3973395</v>
      </c>
      <c r="D7" s="18"/>
      <c r="E7" s="18"/>
    </row>
    <row r="9" spans="1:5">
      <c r="A9" s="45" t="s">
        <v>316</v>
      </c>
      <c r="B9" s="45"/>
      <c r="C9" s="45"/>
      <c r="D9" s="45"/>
      <c r="E9" s="45"/>
    </row>
    <row r="10" spans="1:5">
      <c r="A10" s="45"/>
      <c r="B10" s="3" t="s">
        <v>317</v>
      </c>
      <c r="C10" s="45"/>
      <c r="D10" s="45"/>
      <c r="E10" s="45"/>
    </row>
  </sheetData>
  <hyperlinks>
    <hyperlink ref="B10" r:id="rId1" xr:uid="{ED3A2B70-645C-44F8-BF67-62760DB4DCAE}"/>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0B2F-DA1B-4699-BE09-96FB08258F35}">
  <dimension ref="A1:C20"/>
  <sheetViews>
    <sheetView workbookViewId="0">
      <selection activeCell="B21" sqref="B21:R39"/>
    </sheetView>
    <sheetView workbookViewId="1"/>
  </sheetViews>
  <sheetFormatPr defaultRowHeight="15"/>
  <cols>
    <col min="1" max="1" width="27.7109375" customWidth="1"/>
    <col min="2" max="2" width="26.28515625" customWidth="1"/>
    <col min="3" max="3" width="28" customWidth="1"/>
    <col min="4" max="7" width="15" customWidth="1"/>
    <col min="8" max="10" width="13.7109375" bestFit="1" customWidth="1"/>
    <col min="11" max="11" width="20.85546875" customWidth="1"/>
  </cols>
  <sheetData>
    <row r="1" spans="1:3">
      <c r="A1" s="45"/>
      <c r="B1" s="45" t="s">
        <v>318</v>
      </c>
      <c r="C1" s="45" t="s">
        <v>319</v>
      </c>
    </row>
    <row r="2" spans="1:3">
      <c r="A2" s="45" t="s">
        <v>320</v>
      </c>
      <c r="B2" s="45">
        <v>43000</v>
      </c>
      <c r="C2" s="45">
        <v>70000</v>
      </c>
    </row>
    <row r="3" spans="1:3">
      <c r="A3" s="45" t="s">
        <v>321</v>
      </c>
      <c r="B3" s="24">
        <v>185291</v>
      </c>
      <c r="C3" s="24">
        <v>343426</v>
      </c>
    </row>
    <row r="4" spans="1:3">
      <c r="A4" s="45" t="s">
        <v>322</v>
      </c>
      <c r="B4" s="24">
        <v>28500</v>
      </c>
      <c r="C4" s="24">
        <v>52239</v>
      </c>
    </row>
    <row r="5" spans="1:3">
      <c r="A5" s="45" t="s">
        <v>323</v>
      </c>
      <c r="B5" s="24">
        <v>94811</v>
      </c>
      <c r="C5" s="24">
        <v>194655</v>
      </c>
    </row>
    <row r="6" spans="1:3">
      <c r="A6" s="45" t="s">
        <v>324</v>
      </c>
      <c r="B6" s="24">
        <v>1666</v>
      </c>
      <c r="C6" s="24">
        <v>2577</v>
      </c>
    </row>
    <row r="7" spans="1:3">
      <c r="A7" s="45" t="s">
        <v>325</v>
      </c>
      <c r="B7" s="24">
        <v>55695</v>
      </c>
      <c r="C7" s="24">
        <v>88935</v>
      </c>
    </row>
    <row r="8" spans="1:3">
      <c r="A8" s="45" t="s">
        <v>326</v>
      </c>
      <c r="B8" s="24">
        <v>3709</v>
      </c>
      <c r="C8" s="24">
        <v>4092</v>
      </c>
    </row>
    <row r="9" spans="1:3">
      <c r="A9" s="45" t="s">
        <v>327</v>
      </c>
      <c r="B9" s="24">
        <v>910</v>
      </c>
      <c r="C9" s="24">
        <v>928</v>
      </c>
    </row>
    <row r="10" spans="1:3">
      <c r="A10" s="45" t="s">
        <v>328</v>
      </c>
      <c r="B10" s="21">
        <v>11000</v>
      </c>
      <c r="C10" s="45">
        <f>C5/B5*B10</f>
        <v>22583.930134689013</v>
      </c>
    </row>
    <row r="11" spans="1:3">
      <c r="A11" s="45" t="s">
        <v>329</v>
      </c>
      <c r="B11" s="45">
        <v>279736</v>
      </c>
      <c r="C11" s="45">
        <f>B11*(C5/B5)</f>
        <v>574321.66183248779</v>
      </c>
    </row>
    <row r="12" spans="1:3">
      <c r="A12" s="45"/>
      <c r="B12" s="22">
        <f>B11+B5+B10</f>
        <v>385547</v>
      </c>
      <c r="C12" s="22">
        <f>C11+C5+C10</f>
        <v>791560.59196717676</v>
      </c>
    </row>
    <row r="13" spans="1:3">
      <c r="A13" s="45"/>
      <c r="B13" s="25" t="s">
        <v>330</v>
      </c>
      <c r="C13" s="45"/>
    </row>
    <row r="20" spans="3:3">
      <c r="C20"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857edc0-520f-4533-8f0e-2471aabd30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407935E43F4149BD27F899D609E5A1" ma:contentTypeVersion="16" ma:contentTypeDescription="Create a new document." ma:contentTypeScope="" ma:versionID="0d98a4a85856e805976a4336218c1f78">
  <xsd:schema xmlns:xsd="http://www.w3.org/2001/XMLSchema" xmlns:xs="http://www.w3.org/2001/XMLSchema" xmlns:p="http://schemas.microsoft.com/office/2006/metadata/properties" xmlns:ns3="e857edc0-520f-4533-8f0e-2471aabd30f4" xmlns:ns4="f3cc449e-d972-460a-b378-179ab45bd9c2" targetNamespace="http://schemas.microsoft.com/office/2006/metadata/properties" ma:root="true" ma:fieldsID="8948dc48abf2f2e76ab2f8f3f3c371d4" ns3:_="" ns4:_="">
    <xsd:import namespace="e857edc0-520f-4533-8f0e-2471aabd30f4"/>
    <xsd:import namespace="f3cc449e-d972-460a-b378-179ab45bd9c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57edc0-520f-4533-8f0e-2471aabd30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cc449e-d972-460a-b378-179ab45bd9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311B2-80B9-41CF-A3D6-B5E4794368D3}"/>
</file>

<file path=customXml/itemProps2.xml><?xml version="1.0" encoding="utf-8"?>
<ds:datastoreItem xmlns:ds="http://schemas.openxmlformats.org/officeDocument/2006/customXml" ds:itemID="{3AE85676-A2C1-4116-AB6E-93B3B385F643}"/>
</file>

<file path=customXml/itemProps3.xml><?xml version="1.0" encoding="utf-8"?>
<ds:datastoreItem xmlns:ds="http://schemas.openxmlformats.org/officeDocument/2006/customXml" ds:itemID="{E0301824-5C60-4F91-83EB-70CBE853E368}"/>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All Block Groups</dc:title>
  <dc:subject/>
  <dc:creator>HUD</dc:creator>
  <cp:keywords/>
  <dc:description/>
  <cp:lastModifiedBy/>
  <cp:revision/>
  <dcterms:created xsi:type="dcterms:W3CDTF">2023-10-05T22:27:21Z</dcterms:created>
  <dcterms:modified xsi:type="dcterms:W3CDTF">2024-10-24T13:32:19Z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0x010100FD407935E43F4149BD27F899D609E5A1</vt:lpwstr>
  </property>
  <property fmtid="{D5CDD505-2E9C-101B-9397-08002B2CF9AE}" pid="3" name="MediaServiceImageTags">
    <vt:lpwstr/>
  </property>
  <property fmtid="{D5CDD505-2E9C-101B-9397-08002B2CF9AE}" pid="4" name="WorkbookGuid">
    <vt:lpwstr>9499b10b-6a8e-4d37-972a-7b576c1c8e1b</vt:lpwstr>
  </property>
</Properties>
</file>