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legislature-my.sharepoint.com/personal/william_brownsberger_masenate_gov/Documents/insulation/"/>
    </mc:Choice>
  </mc:AlternateContent>
  <xr:revisionPtr revIDLastSave="0" documentId="8_{75E2A006-33DA-4F5C-B5FC-BBF8038800F3}" xr6:coauthVersionLast="47" xr6:coauthVersionMax="47" xr10:uidLastSave="{00000000-0000-0000-0000-000000000000}"/>
  <bookViews>
    <workbookView xWindow="1425" yWindow="1425" windowWidth="32205" windowHeight="18285" xr2:uid="{00000000-000D-0000-FFFF-FFFF00000000}"/>
    <workbookView xWindow="1770" yWindow="1770" windowWidth="32205" windowHeight="18285" xr2:uid="{C819940A-BECB-495B-8E2B-2DACC60D3232}"/>
  </bookViews>
  <sheets>
    <sheet name="Impact Evals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82" i="1" l="1"/>
  <c r="F78" i="1"/>
  <c r="G78" i="1"/>
  <c r="C82" i="1"/>
  <c r="E78" i="1"/>
  <c r="D78" i="1"/>
  <c r="C78" i="1"/>
  <c r="C63" i="1"/>
  <c r="D25" i="1"/>
  <c r="C25" i="1"/>
</calcChain>
</file>

<file path=xl/sharedStrings.xml><?xml version="1.0" encoding="utf-8"?>
<sst xmlns="http://schemas.openxmlformats.org/spreadsheetml/2006/main" count="181" uniqueCount="104">
  <si>
    <t>https://fileservice.eea.comacloud.net/FileService.Api/file/FileRoom/15035944</t>
  </si>
  <si>
    <t>Sample Benefit Cost analysis</t>
  </si>
  <si>
    <t>Claims</t>
  </si>
  <si>
    <t>MMBtu/Year</t>
  </si>
  <si>
    <t>Air Sealing Gas, SF</t>
  </si>
  <si>
    <t>Insulation, Gas, SF</t>
  </si>
  <si>
    <t>Air Sealing Oil, SF</t>
  </si>
  <si>
    <t>Insulation Oil, SF</t>
  </si>
  <si>
    <t>Air Sealing Gas, Attached Low Rise</t>
  </si>
  <si>
    <t>Insulation, Gas, Attached Low Rise</t>
  </si>
  <si>
    <t>Air Sealing Oil, Attached Low Rise</t>
  </si>
  <si>
    <t>Insulation Oil, Attached Low Rise</t>
  </si>
  <si>
    <t>https://ma-eeac.org/wp-content/uploads/MA19R16-B-EO_-Energy-Optimization-Measures-and-Assumptions-Update-Model-2020-03-11-1.xlsx</t>
  </si>
  <si>
    <t>Energy Optimization and Assumptions Model</t>
  </si>
  <si>
    <t>Implies Calculated Savings from Res 34</t>
  </si>
  <si>
    <t>Furnace Heating Load</t>
  </si>
  <si>
    <t>Pre-weatherization</t>
  </si>
  <si>
    <t>MMBtu/year</t>
  </si>
  <si>
    <t>Home Energy Services (HES) Impact Evaluation (RES 34) Engineering Algorithm Workbook Heating Load Calculated based on Annual Consumption</t>
  </si>
  <si>
    <t>Boiler Heating Load</t>
  </si>
  <si>
    <t>Post-weatherization</t>
  </si>
  <si>
    <t>Pre-weatherization minus RES 34 calculated savings</t>
  </si>
  <si>
    <t>https://ma-eeac.org/wp-content/uploads/MA-RES-39-HES-RR-Assessment-Executive-Summary_FINALwES_19MAR2020.pdf</t>
  </si>
  <si>
    <t>Realization Rate Assessment -- Actual Averages</t>
  </si>
  <si>
    <t>DMST</t>
  </si>
  <si>
    <t>OPtix</t>
  </si>
  <si>
    <t>Pre</t>
  </si>
  <si>
    <t>Post</t>
  </si>
  <si>
    <t>Change Therms</t>
  </si>
  <si>
    <t>"Models over predict energy consumption in older homes"</t>
  </si>
  <si>
    <t>"Rebound effect is not a meaningful contributor to the realization rate disparity"</t>
  </si>
  <si>
    <t>These seem to be for weatherization overall, multiple measures</t>
  </si>
  <si>
    <t>Natural Gas weatherization participants</t>
  </si>
  <si>
    <t>https://ma-eeac.org/wp-content/uploads/RES34_HES-Impact-Evaluation-Report-with-ES_FINAL_29AUG2018.pdf</t>
  </si>
  <si>
    <t>Home Energy Services Impact Evaluation (Res 34)</t>
  </si>
  <si>
    <t>Savings of 130 Therms per year state wide for air sealing and insulation in natural gas heated homes.</t>
  </si>
  <si>
    <t>Previous evaluation in 2012 was 139 therms/year</t>
  </si>
  <si>
    <t>The Home Energy Services (HES) initiative is the primary mechanism through which the Massachusetts
Program Administrators (PAs) deliver energy efficiency to residential customers living in 1- to 4-unit
homes.</t>
  </si>
  <si>
    <t xml:space="preserve">To provide the PAs with the
air sealing and insulation-type-specific savings shown Table 3-1, the team used the building
simulation analysis to disaggregate the billing analysis-based weatherization estimate into these
constituent parts. </t>
  </si>
  <si>
    <t>2012 Home Energy Services Impact Evaluation REport</t>
  </si>
  <si>
    <t>https://ma-eeac.org/wp-content/uploads/Home-Energy-Services-Impact-Evaluation-Report_Part-of-the-Massachusetts-2011-Residential-Retrofit-and-Low-Income-Program-Area-Evaluation.pdf</t>
  </si>
  <si>
    <t>Table 14 Shows savings of 9% on usage of 1,112 Overal for insulation.  4% for Air Sealing.  (Weather normalized.)</t>
  </si>
  <si>
    <t>2012 HES Impact Memo</t>
  </si>
  <si>
    <t>https://ma-eeac.org/wp-content/uploads/Home-Energy-Services-Realization-Rate-Results-Memo-6-28-12.pdf</t>
  </si>
  <si>
    <t>Ex Post Commonwealthj Wide Savings</t>
  </si>
  <si>
    <t>Savings vs Normalized Average Consumption  (therms)</t>
  </si>
  <si>
    <t>Links to:</t>
  </si>
  <si>
    <t>https://ma-eeac.org/wp-content/uploads/MA23X09-B-RCPS-Final-2021-Results-Brief.pdf</t>
  </si>
  <si>
    <t>https://insight.dnv.com/MACustomerProfile/entity/Public/report/Ma-Customer-Profile-Study?bookmarkId=Bookmarka751bd4ddba4e0358b21</t>
  </si>
  <si>
    <t>All Programs -- Classes/Tracks</t>
  </si>
  <si>
    <t>Residential Existing Buildings ONly</t>
  </si>
  <si>
    <t>Envelope</t>
  </si>
  <si>
    <t>Hot water</t>
  </si>
  <si>
    <t>HVAC</t>
  </si>
  <si>
    <t>All</t>
  </si>
  <si>
    <t>Gas Participants 2021</t>
  </si>
  <si>
    <t>Gas Savings 2021</t>
  </si>
  <si>
    <t>Therms</t>
  </si>
  <si>
    <t>high . . .  why?</t>
  </si>
  <si>
    <t>Elec Participants 2021</t>
  </si>
  <si>
    <t>Elec Savings 2021</t>
  </si>
  <si>
    <t>kwh</t>
  </si>
  <si>
    <t>low . . . b/c savings are oil?  This is just fan savings?</t>
  </si>
  <si>
    <t>Population Consumption 2021</t>
  </si>
  <si>
    <t>This report</t>
  </si>
  <si>
    <t>SEDS</t>
  </si>
  <si>
    <t>136.970 TeraBTU</t>
  </si>
  <si>
    <t>17.845 TWH</t>
  </si>
  <si>
    <t>https://insight.dnv.com/MACustomerProfile/entity/Public/report/Ma-Customer-Profile-Study?bookmarkId=Bookmark9b8a69b1eaa8007993c0</t>
  </si>
  <si>
    <t>See a higher project count -- different from accounts or locations</t>
  </si>
  <si>
    <t>From Katherine PetersEversourse -- 5 MMBTU?</t>
  </si>
  <si>
    <r>
      <t>2020 Plan Year Report</t>
    </r>
    <r>
      <rPr>
        <sz val="8"/>
        <rFont val="Open Sans"/>
        <family val="2"/>
      </rPr>
      <t xml:space="preserve">
Fuel : Electric; PA : All PAs; Year : 2020</t>
    </r>
  </si>
  <si>
    <t>*Data on the Measure Details tab will not match data on the Performance Details tab because the measure level data does not include all possible measures/values (e.g., carryover, measures with no BCR ID) that are captured in the data included in Performance Details.</t>
  </si>
  <si>
    <t>Category</t>
  </si>
  <si>
    <t>Reporting Period</t>
  </si>
  <si>
    <t>Sector</t>
  </si>
  <si>
    <t>Program</t>
  </si>
  <si>
    <t>Initiative</t>
  </si>
  <si>
    <t>Measure</t>
  </si>
  <si>
    <t>Quantity</t>
  </si>
  <si>
    <t>Incentive ($)</t>
  </si>
  <si>
    <t>Annual Electric Savings (MWh)</t>
  </si>
  <si>
    <t>Lifetime Electric Savings (MWh)</t>
  </si>
  <si>
    <t>Annual Gas Savings (Therms)</t>
  </si>
  <si>
    <t>Lifetime Gas Savings (Therms)</t>
  </si>
  <si>
    <t>Total Benefits ($)</t>
  </si>
  <si>
    <t>Electric</t>
  </si>
  <si>
    <t>Actual</t>
  </si>
  <si>
    <t>Residential</t>
  </si>
  <si>
    <t>Residential Existing Buildings</t>
  </si>
  <si>
    <t>Residential Coordinated Delivery</t>
  </si>
  <si>
    <t>Insulation, Central AC in Electrically-Heated Unit (Attached Low Rise)</t>
  </si>
  <si>
    <t>-</t>
  </si>
  <si>
    <t>Insulation, Electric (Attached Low Rise)</t>
  </si>
  <si>
    <t>Insulation, Electric (Single Family)</t>
  </si>
  <si>
    <t>Therms/year/project</t>
  </si>
  <si>
    <t>Insulation, Gas (Attached Low Rise)</t>
  </si>
  <si>
    <t>Insulation, Gas (Single Family)</t>
  </si>
  <si>
    <t>Insulation, Oil (Attached Low Rise)</t>
  </si>
  <si>
    <t>Insulation, Oil (Single Family)</t>
  </si>
  <si>
    <t>Insulation, Other (Attached Low Rise)</t>
  </si>
  <si>
    <t>Insulation, Other (Single Family)</t>
  </si>
  <si>
    <t>Insulation, Electric (High Rise)</t>
  </si>
  <si>
    <t>Insulation, Oil (High Rise)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</si>
</sst>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_(* #,##0_);_(* \(#,##0\);_(* &quot;-&quot;??_);_(@_)"/>
  </numFmts>
  <fonts count="7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Arial"/>
      <family val="2"/>
    </font>
    <font>
      <i/>
      <sz val="11"/>
      <color theme="1"/>
      <name val="Calibri"/>
      <family val="2"/>
      <scheme val="minor"/>
    </font>
    <font>
      <sz val="8"/>
      <name val="Open Sans"/>
      <family val="2"/>
    </font>
    <font>
      <b/>
      <sz val="9"/>
      <name val="Open Sans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1D1"/>
        <bgColor rgb="FF000000"/>
      </patternFill>
    </fill>
    <fill>
      <patternFill patternType="solid">
        <fgColor rgb="FFEDFFC4"/>
        <bgColor rgb="FF000000"/>
      </patternFill>
    </fill>
    <fill>
      <patternFill patternType="solid">
        <fgColor rgb="FFCCEB8D"/>
        <bgColor rgb="FF000000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hair">
        <color rgb="FFBBBCBD"/>
      </bottom>
      <diagonal/>
    </border>
    <border>
      <left style="hair">
        <color rgb="FFB9BBBD"/>
      </left>
      <right style="hair">
        <color rgb="FFB9BBBD"/>
      </right>
      <top style="hair">
        <color rgb="FFB9BBBD"/>
      </top>
      <bottom style="hair">
        <color rgb="FFB9BBBD"/>
      </bottom>
      <diagonal/>
    </border>
    <border>
      <left/>
      <right style="hair">
        <color rgb="FFB9BBBD"/>
      </right>
      <top style="hair">
        <color rgb="FFB9BBBD"/>
      </top>
      <bottom style="hair">
        <color rgb="FFB9BBBD"/>
      </bottom>
      <diagonal/>
    </border>
    <border>
      <left style="hair">
        <color rgb="FFBBBCBD"/>
      </left>
      <right style="hair">
        <color rgb="FFBBBCBD"/>
      </right>
      <top style="hair">
        <color rgb="FFBBBCBD"/>
      </top>
      <bottom style="hair">
        <color rgb="FFBBBCBD"/>
      </bottom>
      <diagonal/>
    </border>
    <border>
      <left style="hair">
        <color rgb="FFB9BBBD"/>
      </left>
      <right style="hair">
        <color rgb="FFB9BBBD"/>
      </right>
      <top/>
      <bottom style="hair">
        <color rgb="FFB9BBBD"/>
      </bottom>
      <diagonal/>
    </border>
    <border>
      <left/>
      <right style="hair">
        <color rgb="FFB9BBBD"/>
      </right>
      <top/>
      <bottom style="hair">
        <color rgb="FFB9BBBD"/>
      </bottom>
      <diagonal/>
    </border>
    <border>
      <left style="hair">
        <color rgb="FFBBBCBD"/>
      </left>
      <right style="hair">
        <color rgb="FFBBBCBD"/>
      </right>
      <top/>
      <bottom style="hair">
        <color rgb="FFBBBCBD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FF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6" fillId="0" borderId="0"/>
  </cellStyleXfs>
  <cellXfs count="31">
    <xf numFmtId="0" fontId="0" fillId="0" borderId="0" xfId="0"/>
    <xf numFmtId="0" fontId="1" fillId="0" borderId="0" xfId="1"/>
    <xf numFmtId="0" fontId="2" fillId="0" borderId="1" xfId="0" applyFon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3" borderId="4" xfId="0" applyFont="1" applyFill="1" applyBorder="1"/>
    <xf numFmtId="0" fontId="2" fillId="2" borderId="5" xfId="0" applyFont="1" applyFill="1" applyBorder="1"/>
    <xf numFmtId="0" fontId="2" fillId="2" borderId="6" xfId="0" applyFont="1" applyFill="1" applyBorder="1"/>
    <xf numFmtId="0" fontId="2" fillId="0" borderId="0" xfId="0" applyFont="1"/>
    <xf numFmtId="0" fontId="2" fillId="4" borderId="4" xfId="0" applyFont="1" applyFill="1" applyBorder="1"/>
    <xf numFmtId="0" fontId="2" fillId="3" borderId="7" xfId="0" applyFont="1" applyFill="1" applyBorder="1"/>
    <xf numFmtId="0" fontId="3" fillId="0" borderId="0" xfId="0" applyFont="1"/>
    <xf numFmtId="10" fontId="0" fillId="0" borderId="0" xfId="0" applyNumberFormat="1"/>
    <xf numFmtId="0" fontId="0" fillId="0" borderId="8" xfId="0" applyBorder="1"/>
    <xf numFmtId="164" fontId="0" fillId="0" borderId="8" xfId="0" applyNumberFormat="1" applyBorder="1"/>
    <xf numFmtId="0" fontId="3" fillId="0" borderId="8" xfId="0" applyFont="1" applyBorder="1"/>
    <xf numFmtId="0" fontId="0" fillId="5" borderId="8" xfId="0" applyFill="1" applyBorder="1"/>
    <xf numFmtId="0" fontId="5" fillId="0" borderId="12" xfId="0" applyFont="1" applyBorder="1" applyAlignment="1">
      <alignment wrapText="1" readingOrder="1"/>
    </xf>
    <xf numFmtId="0" fontId="4" fillId="0" borderId="12" xfId="0" applyFont="1" applyBorder="1" applyAlignment="1">
      <alignment wrapText="1" readingOrder="1"/>
    </xf>
    <xf numFmtId="6" fontId="4" fillId="0" borderId="12" xfId="0" applyNumberFormat="1" applyFont="1" applyBorder="1" applyAlignment="1">
      <alignment wrapText="1" readingOrder="1"/>
    </xf>
    <xf numFmtId="0" fontId="4" fillId="0" borderId="12" xfId="0" quotePrefix="1" applyFont="1" applyBorder="1" applyAlignment="1">
      <alignment wrapText="1" readingOrder="1"/>
    </xf>
    <xf numFmtId="3" fontId="4" fillId="0" borderId="12" xfId="0" applyNumberFormat="1" applyFont="1" applyBorder="1" applyAlignment="1">
      <alignment wrapText="1" readingOrder="1"/>
    </xf>
    <xf numFmtId="3" fontId="6" fillId="0" borderId="0" xfId="0" applyNumberFormat="1" applyFont="1"/>
    <xf numFmtId="0" fontId="6" fillId="5" borderId="0" xfId="0" applyFont="1" applyFill="1"/>
    <xf numFmtId="0" fontId="6" fillId="0" borderId="0" xfId="0" applyFont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5" fillId="0" borderId="0" xfId="0" applyFont="1" applyAlignment="1">
      <alignment wrapText="1" readingOrder="1"/>
    </xf>
    <xf numFmtId="0" fontId="4" fillId="0" borderId="0" xfId="0" applyFont="1" applyAlignment="1">
      <alignment wrapText="1" readingOrder="1"/>
    </xf>
    <xf numFmtId="0" fontId="6" fillId="0" borderId="0" xfId="0" applyFont="1" applyAlignment="1"/>
  </cellXfs>
  <cellStyles count="3">
    <cellStyle name="Hyperlink" xfId="1" builtinId="8"/>
    <cellStyle name="Normal" xfId="0" builtinId="0"/>
    <cellStyle name="Normal 2" xfId="2" xr:uid="{FFC57431-7CF2-41A4-AD17-55DEEA05CF9B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36</xdr:row>
      <xdr:rowOff>0</xdr:rowOff>
    </xdr:from>
    <xdr:to>
      <xdr:col>4</xdr:col>
      <xdr:colOff>571500</xdr:colOff>
      <xdr:row>46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30F04B5-1164-FF97-9F36-250338C08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6858000"/>
          <a:ext cx="4572000" cy="19907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51</xdr:row>
      <xdr:rowOff>0</xdr:rowOff>
    </xdr:from>
    <xdr:to>
      <xdr:col>4</xdr:col>
      <xdr:colOff>571500</xdr:colOff>
      <xdr:row>60</xdr:row>
      <xdr:rowOff>9525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2F5F8BE-64FF-7CA0-CF1D-05644347D420}"/>
            </a:ext>
            <a:ext uri="{147F2762-F138-4A5C-976F-8EAC2B608ADB}">
              <a16:predDERef xmlns:a16="http://schemas.microsoft.com/office/drawing/2014/main" pred="{C30F04B5-1164-FF97-9F36-250338C089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9715500"/>
          <a:ext cx="4572000" cy="1724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a-eeac.org/wp-content/uploads/MA23X09-B-RCPS-Final-2021-Results-Brief.pdf" TargetMode="External"/><Relationship Id="rId3" Type="http://schemas.openxmlformats.org/officeDocument/2006/relationships/hyperlink" Target="https://ma-eeac.org/wp-content/uploads/MA-RES-39-HES-RR-Assessment-Executive-Summary_FINALwES_19MAR2020.pdf" TargetMode="External"/><Relationship Id="rId7" Type="http://schemas.openxmlformats.org/officeDocument/2006/relationships/hyperlink" Target="https://insight.dnv.com/MACustomerProfile/entity/Public/report/Ma-Customer-Profile-Study?bookmarkId=Bookmarka751bd4ddba4e0358b21" TargetMode="External"/><Relationship Id="rId2" Type="http://schemas.openxmlformats.org/officeDocument/2006/relationships/hyperlink" Target="https://ma-eeac.org/wp-content/uploads/MA19R16-B-EO_-Energy-Optimization-Measures-and-Assumptions-Update-Model-2020-03-11-1.xlsx" TargetMode="External"/><Relationship Id="rId1" Type="http://schemas.openxmlformats.org/officeDocument/2006/relationships/hyperlink" Target="https://fileservice.eea.comacloud.net/FileService.Api/file/FileRoom/15035944" TargetMode="External"/><Relationship Id="rId6" Type="http://schemas.openxmlformats.org/officeDocument/2006/relationships/hyperlink" Target="https://ma-eeac.org/wp-content/uploads/Home-Energy-Services-Realization-Rate-Results-Memo-6-28-12.pdf" TargetMode="External"/><Relationship Id="rId5" Type="http://schemas.openxmlformats.org/officeDocument/2006/relationships/hyperlink" Target="https://ma-eeac.org/wp-content/uploads/Home-Energy-Services-Impact-Evaluation-Report_Part-of-the-Massachusetts-2011-Residential-Retrofit-and-Low-Income-Program-Area-Evaluation.pdf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s://ma-eeac.org/wp-content/uploads/RES34_HES-Impact-Evaluation-Report-with-ES_FINAL_29AUG2018.pdf" TargetMode="External"/><Relationship Id="rId9" Type="http://schemas.openxmlformats.org/officeDocument/2006/relationships/hyperlink" Target="https://insight.dnv.com/MACustomerProfile/entity/Public/report/Ma-Customer-Profile-Study?bookmarkId=Bookmark9b8a69b1eaa8007993c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1"/>
  <sheetViews>
    <sheetView topLeftCell="A25" workbookViewId="0">
      <selection activeCell="A32" sqref="A32"/>
    </sheetView>
    <sheetView tabSelected="1" workbookViewId="1"/>
  </sheetViews>
  <sheetFormatPr defaultRowHeight="15"/>
  <cols>
    <col min="2" max="2" width="31.7109375" customWidth="1"/>
    <col min="3" max="3" width="14.7109375" bestFit="1" customWidth="1"/>
    <col min="4" max="5" width="13.5703125" bestFit="1" customWidth="1"/>
    <col min="6" max="6" width="15.85546875" bestFit="1" customWidth="1"/>
    <col min="7" max="7" width="13.5703125" bestFit="1" customWidth="1"/>
  </cols>
  <sheetData>
    <row r="1" spans="1:6">
      <c r="A1" s="1" t="s">
        <v>0</v>
      </c>
    </row>
    <row r="2" spans="1:6">
      <c r="A2" t="s">
        <v>1</v>
      </c>
    </row>
    <row r="3" spans="1:6">
      <c r="B3" t="s">
        <v>2</v>
      </c>
      <c r="C3" t="s">
        <v>3</v>
      </c>
    </row>
    <row r="4" spans="1:6">
      <c r="B4" t="s">
        <v>4</v>
      </c>
      <c r="C4">
        <v>2.8</v>
      </c>
    </row>
    <row r="5" spans="1:6">
      <c r="B5" t="s">
        <v>5</v>
      </c>
      <c r="C5">
        <v>14.1</v>
      </c>
    </row>
    <row r="6" spans="1:6">
      <c r="B6" t="s">
        <v>6</v>
      </c>
      <c r="C6">
        <v>3.1</v>
      </c>
    </row>
    <row r="7" spans="1:6">
      <c r="B7" t="s">
        <v>7</v>
      </c>
      <c r="C7">
        <v>13.8</v>
      </c>
    </row>
    <row r="8" spans="1:6">
      <c r="B8" t="s">
        <v>8</v>
      </c>
      <c r="C8">
        <v>1.29</v>
      </c>
    </row>
    <row r="9" spans="1:6">
      <c r="B9" t="s">
        <v>9</v>
      </c>
      <c r="C9">
        <v>19.82</v>
      </c>
    </row>
    <row r="10" spans="1:6">
      <c r="B10" t="s">
        <v>10</v>
      </c>
      <c r="C10">
        <v>1.85</v>
      </c>
    </row>
    <row r="11" spans="1:6">
      <c r="B11" t="s">
        <v>11</v>
      </c>
      <c r="C11">
        <v>14.97</v>
      </c>
    </row>
    <row r="13" spans="1:6">
      <c r="A13" s="1" t="s">
        <v>12</v>
      </c>
    </row>
    <row r="14" spans="1:6">
      <c r="A14" t="s">
        <v>13</v>
      </c>
    </row>
    <row r="15" spans="1:6">
      <c r="B15" t="s">
        <v>14</v>
      </c>
    </row>
    <row r="16" spans="1:6">
      <c r="B16" s="2" t="s">
        <v>15</v>
      </c>
      <c r="C16" s="2" t="s">
        <v>16</v>
      </c>
      <c r="D16" s="3">
        <v>77.2</v>
      </c>
      <c r="E16" s="4" t="s">
        <v>17</v>
      </c>
      <c r="F16" s="4" t="s">
        <v>18</v>
      </c>
    </row>
    <row r="17" spans="1:20">
      <c r="B17" s="2" t="s">
        <v>19</v>
      </c>
      <c r="C17" s="2" t="s">
        <v>16</v>
      </c>
      <c r="D17" s="5">
        <v>77.2</v>
      </c>
      <c r="E17" s="6" t="s">
        <v>17</v>
      </c>
      <c r="F17" s="7" t="s">
        <v>18</v>
      </c>
    </row>
    <row r="18" spans="1:20">
      <c r="A18" s="8"/>
      <c r="B18" s="2" t="s">
        <v>15</v>
      </c>
      <c r="C18" s="2" t="s">
        <v>20</v>
      </c>
      <c r="D18" s="9">
        <v>67.099999999999994</v>
      </c>
      <c r="E18" s="3" t="s">
        <v>17</v>
      </c>
      <c r="F18" s="4" t="s">
        <v>21</v>
      </c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</row>
    <row r="19" spans="1:20">
      <c r="A19" s="8"/>
      <c r="B19" s="2" t="s">
        <v>19</v>
      </c>
      <c r="C19" s="2" t="s">
        <v>20</v>
      </c>
      <c r="D19" s="10">
        <v>67.099999999999994</v>
      </c>
      <c r="E19" s="6" t="s">
        <v>17</v>
      </c>
      <c r="F19" s="7" t="s">
        <v>21</v>
      </c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</row>
    <row r="21" spans="1:20">
      <c r="A21" s="1" t="s">
        <v>22</v>
      </c>
    </row>
    <row r="22" spans="1:20">
      <c r="A22" t="s">
        <v>23</v>
      </c>
      <c r="C22" t="s">
        <v>24</v>
      </c>
      <c r="D22" t="s">
        <v>25</v>
      </c>
    </row>
    <row r="23" spans="1:20">
      <c r="B23" t="s">
        <v>26</v>
      </c>
      <c r="C23">
        <v>1082</v>
      </c>
      <c r="D23">
        <v>1171</v>
      </c>
    </row>
    <row r="24" spans="1:20">
      <c r="B24" t="s">
        <v>27</v>
      </c>
      <c r="C24">
        <v>986</v>
      </c>
      <c r="D24">
        <v>1085</v>
      </c>
    </row>
    <row r="25" spans="1:20">
      <c r="B25" t="s">
        <v>28</v>
      </c>
      <c r="C25">
        <f>C23-C24</f>
        <v>96</v>
      </c>
      <c r="D25">
        <f>D23-D24</f>
        <v>86</v>
      </c>
    </row>
    <row r="26" spans="1:20">
      <c r="B26" s="11" t="s">
        <v>29</v>
      </c>
    </row>
    <row r="27" spans="1:20">
      <c r="B27" s="11" t="s">
        <v>30</v>
      </c>
    </row>
    <row r="28" spans="1:20">
      <c r="B28" t="s">
        <v>31</v>
      </c>
    </row>
    <row r="29" spans="1:20">
      <c r="B29" t="s">
        <v>32</v>
      </c>
    </row>
    <row r="32" spans="1:20">
      <c r="A32" s="1" t="s">
        <v>33</v>
      </c>
    </row>
    <row r="33" spans="1:2">
      <c r="A33" t="s">
        <v>34</v>
      </c>
    </row>
    <row r="34" spans="1:2">
      <c r="B34" t="s">
        <v>35</v>
      </c>
    </row>
    <row r="35" spans="1:2">
      <c r="B35" t="s">
        <v>36</v>
      </c>
    </row>
    <row r="36" spans="1:2">
      <c r="B36" t="s">
        <v>37</v>
      </c>
    </row>
    <row r="48" spans="1:2">
      <c r="B48" t="s">
        <v>38</v>
      </c>
    </row>
    <row r="50" spans="1:3">
      <c r="A50" t="s">
        <v>39</v>
      </c>
    </row>
    <row r="51" spans="1:3">
      <c r="A51" s="1" t="s">
        <v>40</v>
      </c>
    </row>
    <row r="62" spans="1:3">
      <c r="B62" t="s">
        <v>41</v>
      </c>
    </row>
    <row r="63" spans="1:3">
      <c r="C63">
        <f>96/862</f>
        <v>0.11136890951276102</v>
      </c>
    </row>
    <row r="66" spans="1:7">
      <c r="A66" t="s">
        <v>42</v>
      </c>
    </row>
    <row r="67" spans="1:7">
      <c r="A67" s="1" t="s">
        <v>43</v>
      </c>
    </row>
    <row r="68" spans="1:7">
      <c r="B68" t="s">
        <v>44</v>
      </c>
      <c r="D68">
        <v>139</v>
      </c>
      <c r="E68">
        <v>1195</v>
      </c>
      <c r="F68" s="12">
        <v>0.11600000000000001</v>
      </c>
    </row>
    <row r="69" spans="1:7">
      <c r="B69" t="s">
        <v>45</v>
      </c>
    </row>
    <row r="72" spans="1:7">
      <c r="A72" t="s">
        <v>46</v>
      </c>
      <c r="B72" s="1" t="s">
        <v>47</v>
      </c>
    </row>
    <row r="73" spans="1:7">
      <c r="A73" s="1" t="s">
        <v>48</v>
      </c>
    </row>
    <row r="74" spans="1:7">
      <c r="B74" s="13"/>
      <c r="C74" s="25" t="s">
        <v>49</v>
      </c>
      <c r="D74" s="26"/>
      <c r="E74" s="26"/>
      <c r="F74" s="27"/>
      <c r="G74" s="13" t="s">
        <v>50</v>
      </c>
    </row>
    <row r="75" spans="1:7">
      <c r="B75" s="13"/>
      <c r="C75" s="13" t="s">
        <v>51</v>
      </c>
      <c r="D75" s="13" t="s">
        <v>52</v>
      </c>
      <c r="E75" s="13" t="s">
        <v>53</v>
      </c>
      <c r="F75" s="13" t="s">
        <v>54</v>
      </c>
      <c r="G75" s="13" t="s">
        <v>51</v>
      </c>
    </row>
    <row r="76" spans="1:7">
      <c r="B76" s="13" t="s">
        <v>55</v>
      </c>
      <c r="C76" s="14">
        <v>31600</v>
      </c>
      <c r="D76" s="14">
        <v>38700</v>
      </c>
      <c r="E76" s="14">
        <v>70500</v>
      </c>
      <c r="F76" s="14">
        <v>118100</v>
      </c>
      <c r="G76" s="14">
        <v>28500</v>
      </c>
    </row>
    <row r="77" spans="1:7">
      <c r="B77" s="13" t="s">
        <v>56</v>
      </c>
      <c r="C77" s="14">
        <v>7296705</v>
      </c>
      <c r="D77" s="14">
        <v>1470637</v>
      </c>
      <c r="E77" s="14">
        <v>6834253</v>
      </c>
      <c r="F77" s="14">
        <v>16386443</v>
      </c>
      <c r="G77" s="14">
        <v>6130627</v>
      </c>
    </row>
    <row r="78" spans="1:7">
      <c r="B78" s="15" t="s">
        <v>57</v>
      </c>
      <c r="C78" s="16">
        <f>+C77/C76</f>
        <v>230.90838607594938</v>
      </c>
      <c r="D78" s="13">
        <f>+D77/D76</f>
        <v>38.000956072351421</v>
      </c>
      <c r="E78" s="13">
        <f>+E77/E76</f>
        <v>96.939758865248223</v>
      </c>
      <c r="F78" s="13">
        <f>+F77/F76</f>
        <v>138.75057578323455</v>
      </c>
      <c r="G78" s="13">
        <f>+G77/G76</f>
        <v>215.10971929824561</v>
      </c>
    </row>
    <row r="79" spans="1:7">
      <c r="B79" s="13"/>
      <c r="C79" s="15" t="s">
        <v>58</v>
      </c>
      <c r="D79" s="13"/>
      <c r="E79" s="13"/>
      <c r="F79" s="13"/>
      <c r="G79" s="13"/>
    </row>
    <row r="80" spans="1:7">
      <c r="B80" s="13" t="s">
        <v>59</v>
      </c>
      <c r="C80" s="14">
        <v>22900</v>
      </c>
      <c r="D80" s="14"/>
      <c r="E80" s="14"/>
      <c r="F80" s="14">
        <v>208300</v>
      </c>
      <c r="G80" s="14"/>
    </row>
    <row r="81" spans="1:16">
      <c r="B81" s="13" t="s">
        <v>60</v>
      </c>
      <c r="C81" s="14">
        <v>16091774</v>
      </c>
      <c r="D81" s="14"/>
      <c r="E81" s="14"/>
      <c r="F81" s="14">
        <v>439626837</v>
      </c>
      <c r="G81" s="14"/>
    </row>
    <row r="82" spans="1:16">
      <c r="B82" s="15" t="s">
        <v>61</v>
      </c>
      <c r="C82" s="16">
        <f>+C81/C80</f>
        <v>702.69755458515283</v>
      </c>
      <c r="D82" s="13"/>
      <c r="E82" s="13"/>
      <c r="F82" s="13">
        <f>+F81/F80</f>
        <v>2110.5465050408066</v>
      </c>
      <c r="G82" s="13"/>
    </row>
    <row r="83" spans="1:16">
      <c r="C83" s="11" t="s">
        <v>62</v>
      </c>
    </row>
    <row r="84" spans="1:16">
      <c r="B84" t="s">
        <v>63</v>
      </c>
      <c r="C84" t="s">
        <v>64</v>
      </c>
      <c r="D84" t="s">
        <v>65</v>
      </c>
    </row>
    <row r="85" spans="1:16">
      <c r="C85" t="s">
        <v>66</v>
      </c>
      <c r="D85">
        <v>126.5</v>
      </c>
    </row>
    <row r="86" spans="1:16">
      <c r="C86" t="s">
        <v>67</v>
      </c>
      <c r="D86">
        <v>20.3</v>
      </c>
    </row>
    <row r="88" spans="1:16">
      <c r="B88" s="1" t="s">
        <v>68</v>
      </c>
    </row>
    <row r="89" spans="1:16">
      <c r="B89" t="s">
        <v>69</v>
      </c>
    </row>
    <row r="91" spans="1:16">
      <c r="A91" t="s">
        <v>70</v>
      </c>
    </row>
    <row r="92" spans="1:16" ht="3" customHeight="1"/>
    <row r="93" spans="1:16" ht="31.5" customHeight="1">
      <c r="B93" s="28" t="s">
        <v>71</v>
      </c>
      <c r="C93" s="28"/>
      <c r="D93" s="28"/>
      <c r="E93" s="28"/>
      <c r="F93" s="28"/>
      <c r="G93" s="28"/>
      <c r="H93" s="28"/>
      <c r="I93" s="28"/>
      <c r="J93" s="28"/>
      <c r="K93" s="28"/>
      <c r="L93" s="28"/>
      <c r="M93" s="28"/>
      <c r="N93" s="28"/>
      <c r="O93" s="28"/>
      <c r="P93" s="24"/>
    </row>
    <row r="94" spans="1:16"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30"/>
      <c r="P94" s="30"/>
    </row>
    <row r="95" spans="1:16" ht="35.25" customHeight="1">
      <c r="B95" s="29" t="s">
        <v>72</v>
      </c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4"/>
    </row>
    <row r="96" spans="1:16"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30"/>
      <c r="P96" s="30"/>
    </row>
    <row r="97" spans="2:16" ht="15" customHeight="1">
      <c r="B97" s="17" t="s">
        <v>73</v>
      </c>
      <c r="C97" s="17" t="s">
        <v>74</v>
      </c>
      <c r="D97" s="17" t="s">
        <v>75</v>
      </c>
      <c r="E97" s="17" t="s">
        <v>76</v>
      </c>
      <c r="F97" s="17" t="s">
        <v>77</v>
      </c>
      <c r="G97" s="17" t="s">
        <v>78</v>
      </c>
      <c r="H97" s="17" t="s">
        <v>79</v>
      </c>
      <c r="I97" s="17" t="s">
        <v>80</v>
      </c>
      <c r="J97" s="17" t="s">
        <v>81</v>
      </c>
      <c r="K97" s="17" t="s">
        <v>82</v>
      </c>
      <c r="L97" s="17" t="s">
        <v>83</v>
      </c>
      <c r="M97" s="17" t="s">
        <v>84</v>
      </c>
      <c r="N97" s="17" t="s">
        <v>85</v>
      </c>
      <c r="O97" s="30"/>
      <c r="P97" s="30"/>
    </row>
    <row r="98" spans="2:16" ht="15" customHeight="1">
      <c r="B98" s="18" t="s">
        <v>86</v>
      </c>
      <c r="C98" s="18" t="s">
        <v>87</v>
      </c>
      <c r="D98" s="18" t="s">
        <v>88</v>
      </c>
      <c r="E98" s="18" t="s">
        <v>89</v>
      </c>
      <c r="F98" s="18" t="s">
        <v>90</v>
      </c>
      <c r="G98" s="18" t="s">
        <v>91</v>
      </c>
      <c r="H98" s="18">
        <v>1</v>
      </c>
      <c r="I98" s="19">
        <v>671</v>
      </c>
      <c r="J98" s="18">
        <v>0</v>
      </c>
      <c r="K98" s="18">
        <v>3</v>
      </c>
      <c r="L98" s="20" t="s">
        <v>92</v>
      </c>
      <c r="M98" s="20" t="s">
        <v>92</v>
      </c>
      <c r="N98" s="19">
        <v>876</v>
      </c>
      <c r="O98" s="30"/>
      <c r="P98" s="30"/>
    </row>
    <row r="99" spans="2:16" ht="15" customHeight="1">
      <c r="B99" s="18" t="s">
        <v>86</v>
      </c>
      <c r="C99" s="18" t="s">
        <v>87</v>
      </c>
      <c r="D99" s="18" t="s">
        <v>88</v>
      </c>
      <c r="E99" s="18" t="s">
        <v>89</v>
      </c>
      <c r="F99" s="18" t="s">
        <v>90</v>
      </c>
      <c r="G99" s="18" t="s">
        <v>93</v>
      </c>
      <c r="H99" s="18">
        <v>429</v>
      </c>
      <c r="I99" s="19">
        <v>862786</v>
      </c>
      <c r="J99" s="18">
        <v>908</v>
      </c>
      <c r="K99" s="21">
        <v>22700</v>
      </c>
      <c r="L99" s="20" t="s">
        <v>92</v>
      </c>
      <c r="M99" s="20" t="s">
        <v>92</v>
      </c>
      <c r="N99" s="19">
        <v>1596780</v>
      </c>
      <c r="O99" s="30"/>
      <c r="P99" s="30"/>
    </row>
    <row r="100" spans="2:16" ht="15" customHeight="1">
      <c r="B100" s="18" t="s">
        <v>86</v>
      </c>
      <c r="C100" s="18" t="s">
        <v>87</v>
      </c>
      <c r="D100" s="18" t="s">
        <v>88</v>
      </c>
      <c r="E100" s="18" t="s">
        <v>89</v>
      </c>
      <c r="F100" s="18" t="s">
        <v>90</v>
      </c>
      <c r="G100" s="18" t="s">
        <v>94</v>
      </c>
      <c r="H100" s="21">
        <v>1408</v>
      </c>
      <c r="I100" s="19">
        <v>2984496</v>
      </c>
      <c r="J100" s="21">
        <v>2468</v>
      </c>
      <c r="K100" s="21">
        <v>61688</v>
      </c>
      <c r="L100" s="20" t="s">
        <v>92</v>
      </c>
      <c r="M100" s="20" t="s">
        <v>92</v>
      </c>
      <c r="N100" s="19">
        <v>4848236</v>
      </c>
      <c r="O100" s="30" t="s">
        <v>95</v>
      </c>
      <c r="P100" s="30"/>
    </row>
    <row r="101" spans="2:16" ht="38.25">
      <c r="B101" s="18" t="s">
        <v>86</v>
      </c>
      <c r="C101" s="18" t="s">
        <v>87</v>
      </c>
      <c r="D101" s="18" t="s">
        <v>88</v>
      </c>
      <c r="E101" s="18" t="s">
        <v>89</v>
      </c>
      <c r="F101" s="18" t="s">
        <v>90</v>
      </c>
      <c r="G101" s="18" t="s">
        <v>96</v>
      </c>
      <c r="H101" s="18">
        <v>14</v>
      </c>
      <c r="I101" s="19">
        <v>23899</v>
      </c>
      <c r="J101" s="18">
        <v>1</v>
      </c>
      <c r="K101" s="18">
        <v>25</v>
      </c>
      <c r="L101" s="18">
        <v>840</v>
      </c>
      <c r="M101" s="21">
        <v>20990</v>
      </c>
      <c r="N101" s="19">
        <v>11100</v>
      </c>
      <c r="O101" s="24"/>
      <c r="P101" s="23">
        <v>59.972714289999999</v>
      </c>
    </row>
    <row r="102" spans="2:16" ht="38.25">
      <c r="B102" s="18" t="s">
        <v>86</v>
      </c>
      <c r="C102" s="18" t="s">
        <v>87</v>
      </c>
      <c r="D102" s="18" t="s">
        <v>88</v>
      </c>
      <c r="E102" s="18" t="s">
        <v>89</v>
      </c>
      <c r="F102" s="18" t="s">
        <v>90</v>
      </c>
      <c r="G102" s="18" t="s">
        <v>97</v>
      </c>
      <c r="H102" s="21">
        <v>1762</v>
      </c>
      <c r="I102" s="19">
        <v>3231319</v>
      </c>
      <c r="J102" s="18">
        <v>1</v>
      </c>
      <c r="K102" s="18">
        <v>19</v>
      </c>
      <c r="L102" s="21">
        <v>112000</v>
      </c>
      <c r="M102" s="21">
        <v>2799998</v>
      </c>
      <c r="N102" s="19">
        <v>6248608</v>
      </c>
      <c r="O102" s="24"/>
      <c r="P102" s="23">
        <v>63.564098749999999</v>
      </c>
    </row>
    <row r="103" spans="2:16" ht="15" customHeight="1">
      <c r="B103" s="18" t="s">
        <v>86</v>
      </c>
      <c r="C103" s="18" t="s">
        <v>87</v>
      </c>
      <c r="D103" s="18" t="s">
        <v>88</v>
      </c>
      <c r="E103" s="18" t="s">
        <v>89</v>
      </c>
      <c r="F103" s="18" t="s">
        <v>90</v>
      </c>
      <c r="G103" s="18" t="s">
        <v>98</v>
      </c>
      <c r="H103" s="18">
        <v>863</v>
      </c>
      <c r="I103" s="19">
        <v>2250074</v>
      </c>
      <c r="J103" s="18">
        <v>80</v>
      </c>
      <c r="K103" s="21">
        <v>1992</v>
      </c>
      <c r="L103" s="20" t="s">
        <v>92</v>
      </c>
      <c r="M103" s="20" t="s">
        <v>92</v>
      </c>
      <c r="N103" s="19">
        <v>4944434</v>
      </c>
      <c r="O103" s="30"/>
      <c r="P103" s="30"/>
    </row>
    <row r="104" spans="2:16" ht="15" customHeight="1">
      <c r="B104" s="18" t="s">
        <v>86</v>
      </c>
      <c r="C104" s="18" t="s">
        <v>87</v>
      </c>
      <c r="D104" s="18" t="s">
        <v>88</v>
      </c>
      <c r="E104" s="18" t="s">
        <v>89</v>
      </c>
      <c r="F104" s="18" t="s">
        <v>90</v>
      </c>
      <c r="G104" s="18" t="s">
        <v>99</v>
      </c>
      <c r="H104" s="21">
        <v>10228</v>
      </c>
      <c r="I104" s="19">
        <v>26208869</v>
      </c>
      <c r="J104" s="18">
        <v>919</v>
      </c>
      <c r="K104" s="21">
        <v>22978</v>
      </c>
      <c r="L104" s="20" t="s">
        <v>92</v>
      </c>
      <c r="M104" s="20" t="s">
        <v>92</v>
      </c>
      <c r="N104" s="19">
        <v>47661888</v>
      </c>
      <c r="O104" s="30"/>
      <c r="P104" s="30"/>
    </row>
    <row r="105" spans="2:16" ht="15" customHeight="1">
      <c r="B105" s="18" t="s">
        <v>86</v>
      </c>
      <c r="C105" s="18" t="s">
        <v>87</v>
      </c>
      <c r="D105" s="18" t="s">
        <v>88</v>
      </c>
      <c r="E105" s="18" t="s">
        <v>89</v>
      </c>
      <c r="F105" s="18" t="s">
        <v>90</v>
      </c>
      <c r="G105" s="18" t="s">
        <v>100</v>
      </c>
      <c r="H105" s="18">
        <v>45</v>
      </c>
      <c r="I105" s="19">
        <v>85770</v>
      </c>
      <c r="J105" s="18">
        <v>23</v>
      </c>
      <c r="K105" s="18">
        <v>570</v>
      </c>
      <c r="L105" s="20" t="s">
        <v>92</v>
      </c>
      <c r="M105" s="20" t="s">
        <v>92</v>
      </c>
      <c r="N105" s="19">
        <v>44939</v>
      </c>
      <c r="O105" s="30"/>
      <c r="P105" s="30"/>
    </row>
    <row r="106" spans="2:16" ht="15" customHeight="1">
      <c r="B106" s="18" t="s">
        <v>86</v>
      </c>
      <c r="C106" s="18" t="s">
        <v>87</v>
      </c>
      <c r="D106" s="18" t="s">
        <v>88</v>
      </c>
      <c r="E106" s="18" t="s">
        <v>89</v>
      </c>
      <c r="F106" s="18" t="s">
        <v>90</v>
      </c>
      <c r="G106" s="18" t="s">
        <v>101</v>
      </c>
      <c r="H106" s="21">
        <v>1059</v>
      </c>
      <c r="I106" s="19">
        <v>2317106</v>
      </c>
      <c r="J106" s="18">
        <v>82</v>
      </c>
      <c r="K106" s="21">
        <v>2053</v>
      </c>
      <c r="L106" s="20" t="s">
        <v>92</v>
      </c>
      <c r="M106" s="20" t="s">
        <v>92</v>
      </c>
      <c r="N106" s="19">
        <v>5352106</v>
      </c>
      <c r="O106" s="30"/>
      <c r="P106" s="30"/>
    </row>
    <row r="107" spans="2:16">
      <c r="B107" s="24"/>
      <c r="C107" s="24"/>
      <c r="D107" s="24"/>
      <c r="E107" s="24"/>
      <c r="F107" s="24"/>
      <c r="G107" s="24"/>
      <c r="H107" s="22">
        <v>15809</v>
      </c>
      <c r="I107" s="24"/>
      <c r="J107" s="24"/>
      <c r="K107" s="24"/>
      <c r="L107" s="24"/>
      <c r="M107" s="24"/>
      <c r="N107" s="24"/>
      <c r="O107" s="30"/>
      <c r="P107" s="30"/>
    </row>
    <row r="108" spans="2:16"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30"/>
      <c r="P108" s="30"/>
    </row>
    <row r="109" spans="2:16" ht="15" customHeight="1">
      <c r="B109" s="18" t="s">
        <v>86</v>
      </c>
      <c r="C109" s="18" t="s">
        <v>87</v>
      </c>
      <c r="D109" s="18" t="s">
        <v>88</v>
      </c>
      <c r="E109" s="18" t="s">
        <v>89</v>
      </c>
      <c r="F109" s="18" t="s">
        <v>90</v>
      </c>
      <c r="G109" s="18" t="s">
        <v>102</v>
      </c>
      <c r="H109" s="21">
        <v>1138</v>
      </c>
      <c r="I109" s="19">
        <v>239458</v>
      </c>
      <c r="J109" s="18">
        <v>416</v>
      </c>
      <c r="K109" s="21">
        <v>10411</v>
      </c>
      <c r="L109" s="20" t="s">
        <v>92</v>
      </c>
      <c r="M109" s="20" t="s">
        <v>92</v>
      </c>
      <c r="N109" s="19">
        <v>183695</v>
      </c>
      <c r="O109" s="30"/>
      <c r="P109" s="30"/>
    </row>
    <row r="110" spans="2:16" ht="15" customHeight="1">
      <c r="B110" s="18" t="s">
        <v>86</v>
      </c>
      <c r="C110" s="18" t="s">
        <v>87</v>
      </c>
      <c r="D110" s="18" t="s">
        <v>88</v>
      </c>
      <c r="E110" s="18" t="s">
        <v>89</v>
      </c>
      <c r="F110" s="18" t="s">
        <v>90</v>
      </c>
      <c r="G110" s="18" t="s">
        <v>103</v>
      </c>
      <c r="H110" s="18">
        <v>81</v>
      </c>
      <c r="I110" s="19">
        <v>45651</v>
      </c>
      <c r="J110" s="18">
        <v>13</v>
      </c>
      <c r="K110" s="18">
        <v>332</v>
      </c>
      <c r="L110" s="20" t="s">
        <v>92</v>
      </c>
      <c r="M110" s="20" t="s">
        <v>92</v>
      </c>
      <c r="N110" s="19">
        <v>47731</v>
      </c>
      <c r="O110" s="30"/>
      <c r="P110" s="30"/>
    </row>
    <row r="111" spans="2:16">
      <c r="B111" s="24"/>
      <c r="C111" s="24"/>
      <c r="D111" s="24"/>
      <c r="E111" s="24"/>
      <c r="F111" s="24"/>
      <c r="G111" s="24"/>
      <c r="H111" s="22">
        <v>1219</v>
      </c>
      <c r="I111" s="24"/>
      <c r="J111" s="24"/>
      <c r="K111" s="24"/>
      <c r="L111" s="24"/>
      <c r="M111" s="24"/>
      <c r="N111" s="24"/>
      <c r="O111" s="30"/>
      <c r="P111" s="30"/>
    </row>
  </sheetData>
  <mergeCells count="18">
    <mergeCell ref="C74:F74"/>
    <mergeCell ref="B93:O93"/>
    <mergeCell ref="O94:P94"/>
    <mergeCell ref="B95:O95"/>
    <mergeCell ref="O96:P96"/>
    <mergeCell ref="O97:P97"/>
    <mergeCell ref="O98:P98"/>
    <mergeCell ref="O99:P99"/>
    <mergeCell ref="O100:P100"/>
    <mergeCell ref="O103:P103"/>
    <mergeCell ref="O109:P109"/>
    <mergeCell ref="O110:P110"/>
    <mergeCell ref="O111:P111"/>
    <mergeCell ref="O104:P104"/>
    <mergeCell ref="O105:P105"/>
    <mergeCell ref="O106:P106"/>
    <mergeCell ref="O107:P107"/>
    <mergeCell ref="O108:P108"/>
  </mergeCells>
  <hyperlinks>
    <hyperlink ref="A1" r:id="rId1" xr:uid="{E8018D76-B44F-4DDE-ABDD-48503152B531}"/>
    <hyperlink ref="A13" r:id="rId2" xr:uid="{34967112-A71E-44C4-A195-AC958D74E08E}"/>
    <hyperlink ref="A21" r:id="rId3" xr:uid="{8883ED71-B07E-4071-A6FE-CB38FAD72E54}"/>
    <hyperlink ref="A32" r:id="rId4" xr:uid="{316D74AF-99FB-4609-B24F-F142AEB4E211}"/>
    <hyperlink ref="A51" r:id="rId5" xr:uid="{2CB92848-1456-4765-AE9E-2C7895A0765C}"/>
    <hyperlink ref="A67" r:id="rId6" xr:uid="{10BB8DAE-4B40-494C-93F5-6912F17FAEA3}"/>
    <hyperlink ref="A73" r:id="rId7" xr:uid="{0DCE8ED1-1F90-41D8-BC16-BC27CA571959}"/>
    <hyperlink ref="B72" r:id="rId8" xr:uid="{D076F807-7473-4DB5-8ED0-9D19F7317F0B}"/>
    <hyperlink ref="B88" r:id="rId9" xr:uid="{556ABCF8-D3D7-4D49-BD82-CA04BC861D84}"/>
  </hyperlinks>
  <pageMargins left="0.7" right="0.7" top="0.75" bottom="0.75" header="0.3" footer="0.3"/>
  <pageSetup fitToHeight="0" orientation="landscape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2023-09-13T09:27:52Z</dcterms:created>
  <dcterms:modified xsi:type="dcterms:W3CDTF">2023-11-04T19:58:01Z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893f0bd0-979c-4d5b-a2c9-1c9363dae3fc</vt:lpwstr>
  </property>
</Properties>
</file>