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EDBBBCF-460E-4D52-8775-B6A4ED394510}" xr6:coauthVersionLast="46" xr6:coauthVersionMax="46" xr10:uidLastSave="{00000000-0000-0000-0000-000000000000}"/>
  <bookViews>
    <workbookView xWindow="37500" yWindow="1350" windowWidth="26235" windowHeight="13380" xr2:uid="{F7F406B9-FDEC-4494-8FDC-E45D2FEB9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4" i="1"/>
  <c r="F5" i="1"/>
  <c r="F6" i="1"/>
  <c r="F3" i="1"/>
  <c r="E16" i="1"/>
  <c r="D16" i="1"/>
  <c r="C16" i="1"/>
  <c r="B16" i="1"/>
  <c r="C12" i="1"/>
  <c r="D12" i="1"/>
  <c r="E12" i="1"/>
  <c r="C13" i="1"/>
  <c r="D13" i="1"/>
  <c r="E13" i="1"/>
  <c r="C14" i="1"/>
  <c r="D14" i="1"/>
  <c r="E14" i="1"/>
  <c r="C15" i="1"/>
  <c r="D15" i="1"/>
  <c r="E15" i="1"/>
  <c r="B13" i="1"/>
  <c r="B14" i="1"/>
  <c r="B15" i="1"/>
  <c r="B12" i="1"/>
  <c r="E3" i="1"/>
  <c r="E7" i="1"/>
  <c r="E6" i="1"/>
  <c r="E5" i="1"/>
  <c r="E4" i="1"/>
  <c r="D6" i="1"/>
  <c r="D5" i="1"/>
</calcChain>
</file>

<file path=xl/sharedStrings.xml><?xml version="1.0" encoding="utf-8"?>
<sst xmlns="http://schemas.openxmlformats.org/spreadsheetml/2006/main" count="16" uniqueCount="11">
  <si>
    <t>EoEEA Plan for 45% emissions by 2030</t>
  </si>
  <si>
    <t>Transportation</t>
  </si>
  <si>
    <t>https://www.mass.gov/doc/interim-clean-energy-and-climate-plan-for-2030-december-30-2020/download</t>
  </si>
  <si>
    <t>Buildings</t>
  </si>
  <si>
    <t>Electricity</t>
  </si>
  <si>
    <t>Industrial and Non-Energy</t>
  </si>
  <si>
    <t>2017-2030 cut</t>
  </si>
  <si>
    <t>Using emissions midpoint for 2030 projections</t>
  </si>
  <si>
    <t>Share of emissions</t>
  </si>
  <si>
    <t>Total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</si>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</sst>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9" fontId="0" fillId="0" borderId="0" xfId="1" applyFont="1"/>
    <xf numFmtId="0" fontId="2" fillId="0" borderId="1" xfId="0" applyFont="1" applyBorder="1"/>
    <xf numFmtId="0" fontId="0" fillId="0" borderId="1" xfId="0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Shares of Emissions from</a:t>
            </a:r>
            <a:r>
              <a:rPr lang="en-US" baseline="0"/>
              <a:t> Sectors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Sheet1!$B$11:$E$11</c:f>
              <c:strCache>
                <c:ptCount val="4"/>
                <c:pt idx="0">
                  <c:v>1990</c:v>
                </c:pt>
                <c:pt idx="1">
                  <c:v>2017</c:v>
                </c:pt>
                <c:pt idx="2">
                  <c:v>2030</c:v>
                </c:pt>
                <c:pt idx="3">
                  <c:v>2017-2030 cut</c:v>
                </c:pt>
              </c:strCache>
            </c:strRef>
          </c:cat>
          <c:val>
            <c:numRef>
              <c:f>Sheet1!$B$12:$E$12</c:f>
              <c:numCache>
                <c:formatCode>0%</c:formatCode>
                <c:ptCount val="4"/>
                <c:pt idx="0">
                  <c:v>0.32275132275132273</c:v>
                </c:pt>
                <c:pt idx="1">
                  <c:v>0.4178082191780822</c:v>
                </c:pt>
                <c:pt idx="2">
                  <c:v>0.44664031620553363</c:v>
                </c:pt>
                <c:pt idx="3">
                  <c:v>0.3526785714285714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5-498E-A4AE-C04A637F8138}"/>
            </c:ext>
          </c:extLst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Buildings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Sheet1!$B$11:$E$11</c:f>
              <c:strCache>
                <c:ptCount val="4"/>
                <c:pt idx="0">
                  <c:v>1990</c:v>
                </c:pt>
                <c:pt idx="1">
                  <c:v>2017</c:v>
                </c:pt>
                <c:pt idx="2">
                  <c:v>2030</c:v>
                </c:pt>
                <c:pt idx="3">
                  <c:v>2017-2030 cut</c:v>
                </c:pt>
              </c:strCache>
            </c:strRef>
          </c:cat>
          <c:val>
            <c:numRef>
              <c:f>Sheet1!$B$13:$E$13</c:f>
              <c:numCache>
                <c:formatCode>0%</c:formatCode>
                <c:ptCount val="4"/>
                <c:pt idx="0">
                  <c:v>0.25185185185185188</c:v>
                </c:pt>
                <c:pt idx="1">
                  <c:v>0.26986301369863014</c:v>
                </c:pt>
                <c:pt idx="2">
                  <c:v>0.20355731225296445</c:v>
                </c:pt>
                <c:pt idx="3">
                  <c:v>0.4196428571428571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5-498E-A4AE-C04A637F8138}"/>
            </c:ext>
          </c:extLst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Sheet1!$B$11:$E$11</c:f>
              <c:strCache>
                <c:ptCount val="4"/>
                <c:pt idx="0">
                  <c:v>1990</c:v>
                </c:pt>
                <c:pt idx="1">
                  <c:v>2017</c:v>
                </c:pt>
                <c:pt idx="2">
                  <c:v>2030</c:v>
                </c:pt>
                <c:pt idx="3">
                  <c:v>2017-2030 cut</c:v>
                </c:pt>
              </c:strCache>
            </c:strRef>
          </c:cat>
          <c:val>
            <c:numRef>
              <c:f>Sheet1!$B$14:$E$14</c:f>
              <c:numCache>
                <c:formatCode>0%</c:formatCode>
                <c:ptCount val="4"/>
                <c:pt idx="0">
                  <c:v>0.29735449735449737</c:v>
                </c:pt>
                <c:pt idx="1">
                  <c:v>0.18630136986301368</c:v>
                </c:pt>
                <c:pt idx="2">
                  <c:v>0.1768774703557312</c:v>
                </c:pt>
                <c:pt idx="3">
                  <c:v>0.20758928571428575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5-498E-A4AE-C04A637F8138}"/>
            </c:ext>
          </c:extLst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Industrial and Non-Energy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Sheet1!$B$11:$E$11</c:f>
              <c:strCache>
                <c:ptCount val="4"/>
                <c:pt idx="0">
                  <c:v>1990</c:v>
                </c:pt>
                <c:pt idx="1">
                  <c:v>2017</c:v>
                </c:pt>
                <c:pt idx="2">
                  <c:v>2030</c:v>
                </c:pt>
                <c:pt idx="3">
                  <c:v>2017-2030 cut</c:v>
                </c:pt>
              </c:strCache>
            </c:strRef>
          </c:cat>
          <c:val>
            <c:numRef>
              <c:f>Sheet1!$B$15:$E$15</c:f>
              <c:numCache>
                <c:formatCode>0%</c:formatCode>
                <c:ptCount val="4"/>
                <c:pt idx="0">
                  <c:v>0.12698412698412698</c:v>
                </c:pt>
                <c:pt idx="1">
                  <c:v>0.12602739726027395</c:v>
                </c:pt>
                <c:pt idx="2">
                  <c:v>0.17292490118577075</c:v>
                </c:pt>
                <c:pt idx="3">
                  <c:v>2.0089285714285685E-2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5-498E-A4AE-C04A637F81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652639"/>
        <c:axId val="1098656799"/>
      </c:barChart>
      <c:catAx>
        <c:axId val="109865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656799"/>
        <c:crosses val="autoZero"/>
        <c:auto val="1"/>
        <c:lblAlgn val="ctr"/>
        <c:lblOffset val="100"/>
        <c:noMultiLvlLbl val="0"/>
      </c:catAx>
      <c:valAx>
        <c:axId val="1098656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6526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% Reductions from 2017 to 2030 by Emissions Source in</a:t>
            </a:r>
            <a:r>
              <a:rPr lang="en-US" baseline="0"/>
              <a:t> EoEEA GHG Plan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Sheet1!$A$3:$A$7</c:f>
              <c:strCache>
                <c:ptCount val="5"/>
                <c:pt idx="0">
                  <c:v>Transportation</c:v>
                </c:pt>
                <c:pt idx="1">
                  <c:v>Buildings</c:v>
                </c:pt>
                <c:pt idx="2">
                  <c:v>Electricity</c:v>
                </c:pt>
                <c:pt idx="3">
                  <c:v>Industrial and Non-Energy</c:v>
                </c:pt>
                <c:pt idx="4">
                  <c:v>All</c:v>
                </c:pt>
              </c:strCache>
            </c:strRef>
          </c:cat>
          <c:val>
            <c:numRef>
              <c:f>Sheet1!$F$3:$F$7</c:f>
              <c:numCache>
                <c:formatCode>0%</c:formatCode>
                <c:ptCount val="5"/>
                <c:pt idx="0">
                  <c:v>-0.25901639344262289</c:v>
                </c:pt>
                <c:pt idx="1">
                  <c:v>-0.4771573604060913</c:v>
                </c:pt>
                <c:pt idx="2">
                  <c:v>-0.34191176470588241</c:v>
                </c:pt>
                <c:pt idx="3">
                  <c:v>-4.8913043478260795E-2</c:v>
                </c:pt>
                <c:pt idx="4">
                  <c:v>-0.30684931506849311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E-4A77-8F1D-3022C015D2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97007"/>
        <c:axId val="6598671"/>
      </c:barChart>
      <c:catAx>
        <c:axId val="6597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8671"/>
        <c:crosses val="autoZero"/>
        <c:auto val="1"/>
        <c:lblAlgn val="ctr"/>
        <c:lblOffset val="100"/>
        <c:noMultiLvlLbl val="0"/>
      </c:catAx>
      <c:valAx>
        <c:axId val="659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519112</xdr:colOff>
      <xdr:row>6</xdr:row>
      <xdr:rowOff>0</xdr:rowOff>
    </xdr:from>
    <xdr:to>
      <xdr:col>17</xdr:col>
      <xdr:colOff>495300</xdr:colOff>
      <xdr:row>23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350A32-F93D-4C95-A596-CF6AC71E6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1095375</xdr:colOff>
      <xdr:row>21</xdr:row>
      <xdr:rowOff>157162</xdr:rowOff>
    </xdr:from>
    <xdr:to>
      <xdr:col>7</xdr:col>
      <xdr:colOff>381000</xdr:colOff>
      <xdr:row>36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7E91F7-1DD4-40F6-ACC1-028273181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25DC-D97E-4A4A-A40F-7722DA5DA4EA}">
  <dimension ref="A1:F16"/>
  <sheetViews>
    <sheetView tabSelected="1" topLeftCell="A12" workbookViewId="0">
      <selection activeCell="F2" sqref="F2"/>
    </sheetView>
  </sheetViews>
  <sheetFormatPr defaultRowHeight="15" x14ac:dyDescent="0.25"/>
  <cols>
    <col min="1" max="1" width="24.42578125" bestFit="1" customWidth="1"/>
  </cols>
  <sheetData>
    <row r="1" spans="1:6" x14ac:dyDescent="0.25">
      <c r="B1" t="s">
        <v>0</v>
      </c>
      <c r="F1" t="s">
        <v>2</v>
      </c>
    </row>
    <row r="2" spans="1:6" x14ac:dyDescent="0.25">
      <c r="B2">
        <v>1990</v>
      </c>
      <c r="C2">
        <v>2017</v>
      </c>
      <c r="D2">
        <v>2030</v>
      </c>
      <c r="E2" t="s">
        <v>6</v>
      </c>
    </row>
    <row r="3" spans="1:6" x14ac:dyDescent="0.25">
      <c r="A3" t="s">
        <v>1</v>
      </c>
      <c r="B3">
        <v>30.5</v>
      </c>
      <c r="C3">
        <v>30.5</v>
      </c>
      <c r="D3">
        <v>22.6</v>
      </c>
      <c r="E3">
        <f>D3-C3</f>
        <v>-7.8999999999999986</v>
      </c>
      <c r="F3" s="2">
        <f>+E3/C3</f>
        <v>-0.25901639344262289</v>
      </c>
    </row>
    <row r="4" spans="1:6" x14ac:dyDescent="0.25">
      <c r="A4" t="s">
        <v>3</v>
      </c>
      <c r="B4">
        <v>23.8</v>
      </c>
      <c r="C4">
        <v>19.7</v>
      </c>
      <c r="D4">
        <v>10.3</v>
      </c>
      <c r="E4">
        <f>D4-C4</f>
        <v>-9.3999999999999986</v>
      </c>
      <c r="F4" s="2">
        <f t="shared" ref="F4:F6" si="0">+E4/C4</f>
        <v>-0.4771573604060913</v>
      </c>
    </row>
    <row r="5" spans="1:6" x14ac:dyDescent="0.25">
      <c r="A5" t="s">
        <v>4</v>
      </c>
      <c r="B5">
        <v>28.1</v>
      </c>
      <c r="C5">
        <v>13.6</v>
      </c>
      <c r="D5">
        <f>(8.5+9.4)/2</f>
        <v>8.9499999999999993</v>
      </c>
      <c r="E5">
        <f>D5-C5</f>
        <v>-4.6500000000000004</v>
      </c>
      <c r="F5" s="2">
        <f t="shared" si="0"/>
        <v>-0.34191176470588241</v>
      </c>
    </row>
    <row r="6" spans="1:6" x14ac:dyDescent="0.25">
      <c r="A6" t="s">
        <v>5</v>
      </c>
      <c r="B6">
        <v>12</v>
      </c>
      <c r="C6">
        <v>9.1999999999999993</v>
      </c>
      <c r="D6">
        <f>(7.8+9.7)/2</f>
        <v>8.75</v>
      </c>
      <c r="E6">
        <f>D6-C6</f>
        <v>-0.44999999999999929</v>
      </c>
      <c r="F6" s="2">
        <f t="shared" si="0"/>
        <v>-4.8913043478260795E-2</v>
      </c>
    </row>
    <row r="7" spans="1:6" x14ac:dyDescent="0.25">
      <c r="A7" t="s">
        <v>10</v>
      </c>
      <c r="B7">
        <v>94.5</v>
      </c>
      <c r="C7">
        <v>73</v>
      </c>
      <c r="D7">
        <v>50.6</v>
      </c>
      <c r="E7">
        <f>D7-C7</f>
        <v>-22.4</v>
      </c>
      <c r="F7" s="2">
        <f>+E7/C7</f>
        <v>-0.30684931506849311</v>
      </c>
    </row>
    <row r="9" spans="1:6" x14ac:dyDescent="0.25">
      <c r="B9" t="s">
        <v>7</v>
      </c>
    </row>
    <row r="10" spans="1:6" x14ac:dyDescent="0.25">
      <c r="D10" s="1"/>
    </row>
    <row r="11" spans="1:6" x14ac:dyDescent="0.25">
      <c r="A11" s="3" t="s">
        <v>8</v>
      </c>
      <c r="B11" s="3">
        <v>1990</v>
      </c>
      <c r="C11" s="3">
        <v>2017</v>
      </c>
      <c r="D11" s="3">
        <v>2030</v>
      </c>
      <c r="E11" s="3" t="s">
        <v>6</v>
      </c>
    </row>
    <row r="12" spans="1:6" x14ac:dyDescent="0.25">
      <c r="A12" s="4" t="s">
        <v>1</v>
      </c>
      <c r="B12" s="5">
        <f>B3/B$7</f>
        <v>0.32275132275132273</v>
      </c>
      <c r="C12" s="5">
        <f t="shared" ref="C12:E12" si="1">C3/C$7</f>
        <v>0.4178082191780822</v>
      </c>
      <c r="D12" s="5">
        <f t="shared" si="1"/>
        <v>0.44664031620553363</v>
      </c>
      <c r="E12" s="5">
        <f t="shared" si="1"/>
        <v>0.3526785714285714</v>
      </c>
    </row>
    <row r="13" spans="1:6" x14ac:dyDescent="0.25">
      <c r="A13" s="4" t="s">
        <v>3</v>
      </c>
      <c r="B13" s="5">
        <f t="shared" ref="B13:E16" si="2">B4/B$7</f>
        <v>0.25185185185185188</v>
      </c>
      <c r="C13" s="5">
        <f t="shared" si="2"/>
        <v>0.26986301369863014</v>
      </c>
      <c r="D13" s="5">
        <f t="shared" si="2"/>
        <v>0.20355731225296445</v>
      </c>
      <c r="E13" s="5">
        <f t="shared" si="2"/>
        <v>0.4196428571428571</v>
      </c>
    </row>
    <row r="14" spans="1:6" x14ac:dyDescent="0.25">
      <c r="A14" s="4" t="s">
        <v>4</v>
      </c>
      <c r="B14" s="5">
        <f t="shared" si="2"/>
        <v>0.29735449735449737</v>
      </c>
      <c r="C14" s="5">
        <f t="shared" si="2"/>
        <v>0.18630136986301368</v>
      </c>
      <c r="D14" s="5">
        <f t="shared" si="2"/>
        <v>0.1768774703557312</v>
      </c>
      <c r="E14" s="5">
        <f t="shared" si="2"/>
        <v>0.20758928571428575</v>
      </c>
    </row>
    <row r="15" spans="1:6" x14ac:dyDescent="0.25">
      <c r="A15" s="4" t="s">
        <v>5</v>
      </c>
      <c r="B15" s="5">
        <f t="shared" si="2"/>
        <v>0.12698412698412698</v>
      </c>
      <c r="C15" s="5">
        <f t="shared" si="2"/>
        <v>0.12602739726027395</v>
      </c>
      <c r="D15" s="5">
        <f t="shared" si="2"/>
        <v>0.17292490118577075</v>
      </c>
      <c r="E15" s="5">
        <f t="shared" si="2"/>
        <v>2.0089285714285685E-2</v>
      </c>
    </row>
    <row r="16" spans="1:6" x14ac:dyDescent="0.25">
      <c r="A16" s="4" t="s">
        <v>9</v>
      </c>
      <c r="B16" s="5">
        <f t="shared" si="2"/>
        <v>1</v>
      </c>
      <c r="C16" s="5">
        <f t="shared" si="2"/>
        <v>1</v>
      </c>
      <c r="D16" s="5">
        <f t="shared" si="2"/>
        <v>1</v>
      </c>
      <c r="E16" s="5">
        <f t="shared" si="2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Will Brownsberger</cp:lastModifiedBy>
  <dcterms:created xsi:type="dcterms:W3CDTF">2021-04-04T13:15:25Z</dcterms:created>
  <dcterms:modified xsi:type="dcterms:W3CDTF">2021-04-04T14:59:33Z</dcterms:modified>
</cp:coreProperties>
</file>