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16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<sst xmlns="http://schemas.openxmlformats.org/spreadsheetml/2006/main" count="278" uniqueCount="103">
  <si>
    <t>A</t>
  </si>
  <si>
    <t>Possession</t>
  </si>
  <si>
    <t>B</t>
  </si>
  <si>
    <t>Cocaine</t>
  </si>
  <si>
    <t>School</t>
  </si>
  <si>
    <t>EXCERPT FROM CHART OF GOVERNING OFFENSES (Table 41, FY2010 Survey of Sentencing Practices</t>
  </si>
  <si>
    <t>Distribute</t>
  </si>
  <si>
    <t>Class</t>
  </si>
  <si>
    <t>Traffic</t>
  </si>
  <si>
    <t>Mar</t>
  </si>
  <si>
    <t>Control</t>
  </si>
  <si>
    <t>Substance</t>
  </si>
  <si>
    <t>C</t>
  </si>
  <si>
    <t>2nd</t>
  </si>
  <si>
    <t>014-028</t>
  </si>
  <si>
    <t>100-2000</t>
  </si>
  <si>
    <t>Heroin</t>
  </si>
  <si>
    <t>028-100</t>
  </si>
  <si>
    <t>100-200</t>
  </si>
  <si>
    <t>200+</t>
  </si>
  <si>
    <t>D</t>
  </si>
  <si>
    <t>E</t>
  </si>
  <si>
    <t>D M2d</t>
  </si>
  <si>
    <t>A H</t>
  </si>
  <si>
    <t>A 2nd</t>
  </si>
  <si>
    <t>A H 2nd</t>
  </si>
  <si>
    <t>B2nd</t>
  </si>
  <si>
    <t>C2nd</t>
  </si>
  <si>
    <t>D2nd</t>
  </si>
  <si>
    <t>E2nd</t>
  </si>
  <si>
    <t>C 2nd</t>
  </si>
  <si>
    <t>B 2nd</t>
  </si>
  <si>
    <t>Offense Level</t>
  </si>
  <si>
    <t>Crime</t>
  </si>
  <si>
    <t>All Defendants</t>
  </si>
  <si>
    <t>Incarcerated Defendatns</t>
  </si>
  <si>
    <t xml:space="preserve">A </t>
  </si>
  <si>
    <t>Total</t>
  </si>
  <si>
    <t>Crime Adj</t>
  </si>
  <si>
    <t>Modifier</t>
  </si>
  <si>
    <t>Considering impact of Trafficing Mandatories and Second Offense Mandatories</t>
  </si>
  <si>
    <t xml:space="preserve">          Believe negligibly few between 14 and 18 grams or 28 and 36 ( Traffic Cocaine or Heroin) -- most are plea bargains from higher weights anyway; also those actually at the 14 level many are second offenders, which is same level and change</t>
  </si>
  <si>
    <t>Considering impact of School Zone Change</t>
  </si>
  <si>
    <t xml:space="preserve">   19% occurred between 10PM and 6AM.   10% of less occur between midnight and 5AM.</t>
  </si>
  <si>
    <t>Under</t>
  </si>
  <si>
    <t>fr</t>
  </si>
  <si>
    <t>nb</t>
  </si>
  <si>
    <t>sp</t>
  </si>
  <si>
    <t>all</t>
  </si>
  <si>
    <t>All Under 1000</t>
  </si>
  <si>
    <t>Over 1000</t>
  </si>
  <si>
    <t>All Charged</t>
  </si>
  <si>
    <t xml:space="preserve">   As to distance the following breakout is limited to cases w/i 1000 feet of school and &gt; 100 feet from a park</t>
  </si>
  <si>
    <t>Under 300</t>
  </si>
  <si>
    <t>U300/U1000</t>
  </si>
  <si>
    <t xml:space="preserve">     Everything moves down by the amount stated -- charge outcome of the plea bargain doesn't change, except possibly at the low end.</t>
  </si>
  <si>
    <t>ANALYSIS OF MAJOR MANDATORIES</t>
  </si>
  <si>
    <t xml:space="preserve">   Impact of Distance Changes -- Cut average 70 to 75%</t>
  </si>
  <si>
    <t xml:space="preserve">   Rough impact of the combined changes:  75% reduction of school zone scope.</t>
  </si>
  <si>
    <t>Categories of defendant</t>
  </si>
  <si>
    <t xml:space="preserve">     Charged with possession, incarcerated -- some affected</t>
  </si>
  <si>
    <t xml:space="preserve">     If not incarcerated, irrelevant -- won't be incarcerated in new regime</t>
  </si>
  <si>
    <t>Incarcerated Defendants</t>
  </si>
  <si>
    <t>A% of Total</t>
  </si>
  <si>
    <t>A/B %</t>
  </si>
  <si>
    <t>ALL POSSESSORY OFFENSES</t>
  </si>
  <si>
    <t>Mean HOC</t>
  </si>
  <si>
    <t>MY Today</t>
  </si>
  <si>
    <t>HOC</t>
  </si>
  <si>
    <t>A HOC</t>
  </si>
  <si>
    <t>ALL PRIMARY DISTRIBUTION OFFENSES</t>
  </si>
  <si>
    <t xml:space="preserve">         Total 1188 HOC offenders -- State prison median sentences are much more than the minimum, so some other kind of deal going on.</t>
  </si>
  <si>
    <t xml:space="preserve">         Median sentence for those HOC offenders = 11 months.</t>
  </si>
  <si>
    <t xml:space="preserve">   80% of drug dealing cases are in school zones</t>
  </si>
  <si>
    <t xml:space="preserve">         Assume 80% were in school zones</t>
  </si>
  <si>
    <t xml:space="preserve">     Charged with dealing, incarcerated (not SZ convicted)</t>
  </si>
  <si>
    <t xml:space="preserve">    Affected:</t>
  </si>
  <si>
    <t>350 offenders with non-sz dealing convictions presently serving 11 month sentences</t>
  </si>
  <si>
    <t>Savings</t>
  </si>
  <si>
    <t>100 Man Years</t>
  </si>
  <si>
    <t>STEP ONE IN REVIEWING IMPACT OF SCHOOL ZONE CHANGE</t>
  </si>
  <si>
    <t>Review data from Brownsberger 2001 Study.</t>
  </si>
  <si>
    <t xml:space="preserve">   Study indicates that 19% occurred between 10PM and 6AM.   10% of less occur between midnight and 5AM.</t>
  </si>
  <si>
    <t xml:space="preserve">   Study gives the following breakout as to distance from school boundary.  The following breakout is limited to cases &gt; 100 feet from a park.</t>
  </si>
  <si>
    <t>Feet to school boundary</t>
  </si>
  <si>
    <t>STEP TWO: BALLPARKING POPULATION IMPACT OF ELIMINATING SCHOOL ZONE PENALTY AVAILABILITY FOR 75% OF 80% OF THE DRUG DEALING CASES</t>
  </si>
  <si>
    <t>Two kinds of guesses involved -- impact on plea bargaining; impact on charge selection</t>
  </si>
  <si>
    <t>DATA FROM SURVEY OF SENTENCING PRACTICES FOR FY10, MASSACHUSETTS SENTENCING COMMISSION</t>
  </si>
  <si>
    <t xml:space="preserve">     If not incarcerated under old regime, irrelevant to population change  -- won't be incarcerated in new regime</t>
  </si>
  <si>
    <t xml:space="preserve">     Convicted of possession, some may be relevant (SZ charge could be reduced to possiession), but many may not -- not necessarily SZ or provable; possibly many probation surrenders, 300 MY total</t>
  </si>
  <si>
    <t xml:space="preserve">         Don't estimate any population impact on possession cases from change</t>
  </si>
  <si>
    <t xml:space="preserve"> of offenders</t>
  </si>
  <si>
    <t xml:space="preserve">         Assume 75% of the 80% are no longer in school zones</t>
  </si>
  <si>
    <t xml:space="preserve">         All together, reduction applies to </t>
  </si>
  <si>
    <r>
      <t xml:space="preserve">         </t>
    </r>
    <r>
      <rPr>
        <sz val="10"/>
        <rFont val="Arial"/>
        <family val="2"/>
      </rPr>
      <t>The FY10 data does not reflect the cut of parole eligibility already in place for school zones, from 2 years to 1 year.  Guess that data for a full year of the new change would show average reduced</t>
    </r>
  </si>
  <si>
    <r>
      <t xml:space="preserve">              </t>
    </r>
    <r>
      <rPr>
        <sz val="10"/>
        <rFont val="Arial"/>
        <family val="2"/>
      </rPr>
      <t>proportionately, to six months, so available savings is 350 offenders * .5 years = 175 many years.  Guestimate savings of 100 man years.</t>
    </r>
  </si>
  <si>
    <t>Will Brownsberger estimates on July 19, 2012.</t>
  </si>
  <si>
    <t xml:space="preserve">               For those with a drug dealing record, assume no population impact, it could be positive or negative depending on shift to second offense charging.</t>
  </si>
  <si>
    <t xml:space="preserve">         Assume that half have no prior drug dealing record  (Criminal records A+B is 63%; a B record could have a drug dealing charge, but only has one offense at that level and it may not be a dealing charge)</t>
  </si>
  <si>
    <t xml:space="preserve">    Also affected:  School zone offenders -- 147 -- serving 1 year now</t>
  </si>
  <si>
    <t>0 Man Years or possible increase.</t>
  </si>
  <si>
    <t xml:space="preserve">         For school zone offenses not dealt away, assume cases serious enough that prosecutors will now do a second offense if available -- guestimating available in half the cases (63% A/B).  </t>
  </si>
  <si>
    <t>NET IMPACT:  Under 100 man years savings.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</si>
</sst>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000"/>
    <numFmt numFmtId="166" formatCode="0.000"/>
    <numFmt numFmtId="167" formatCode="0.0"/>
    <numFmt numFmtId="168" formatCode="_(* #,##0.000_);_(* \(#,##0.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9" fontId="0" fillId="0" borderId="0" xfId="20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0" fillId="4" borderId="0" xfId="15" applyNumberFormat="1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/>
    </xf>
    <xf numFmtId="164" fontId="0" fillId="4" borderId="0" xfId="15" applyNumberFormat="1" applyFont="1" applyFill="1" applyAlignment="1">
      <alignment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9" fontId="0" fillId="4" borderId="1" xfId="20" applyFill="1" applyBorder="1" applyAlignment="1">
      <alignment/>
    </xf>
    <xf numFmtId="164" fontId="0" fillId="4" borderId="1" xfId="15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167" fontId="0" fillId="4" borderId="5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164" fontId="0" fillId="4" borderId="4" xfId="15" applyNumberFormat="1" applyFill="1" applyBorder="1" applyAlignment="1">
      <alignment/>
    </xf>
    <xf numFmtId="167" fontId="0" fillId="4" borderId="12" xfId="0" applyNumberFormat="1" applyFill="1" applyBorder="1" applyAlignment="1">
      <alignment/>
    </xf>
    <xf numFmtId="9" fontId="0" fillId="4" borderId="0" xfId="20" applyFill="1" applyAlignment="1">
      <alignment/>
    </xf>
    <xf numFmtId="0" fontId="0" fillId="4" borderId="5" xfId="0" applyFill="1" applyBorder="1" applyAlignment="1">
      <alignment/>
    </xf>
    <xf numFmtId="164" fontId="0" fillId="5" borderId="1" xfId="15" applyNumberFormat="1" applyFill="1" applyBorder="1" applyAlignment="1">
      <alignment/>
    </xf>
    <xf numFmtId="9" fontId="0" fillId="4" borderId="5" xfId="20" applyFill="1" applyBorder="1" applyAlignment="1">
      <alignment/>
    </xf>
    <xf numFmtId="0" fontId="0" fillId="5" borderId="1" xfId="0" applyFill="1" applyBorder="1" applyAlignment="1">
      <alignment/>
    </xf>
    <xf numFmtId="0" fontId="1" fillId="4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0.8515625" style="0" bestFit="1" customWidth="1"/>
    <col min="2" max="2" width="22.57421875" style="0" customWidth="1"/>
    <col min="3" max="3" width="10.8515625" style="0" customWidth="1"/>
    <col min="18" max="18" width="9.8515625" style="18" customWidth="1"/>
    <col min="19" max="19" width="10.8515625" style="0" customWidth="1"/>
  </cols>
  <sheetData>
    <row r="1" ht="12.75">
      <c r="A1" s="1" t="s">
        <v>80</v>
      </c>
    </row>
    <row r="2" ht="12.75">
      <c r="A2" s="1" t="s">
        <v>81</v>
      </c>
    </row>
    <row r="3" ht="12.75">
      <c r="A3" s="1"/>
    </row>
    <row r="4" ht="12.75">
      <c r="A4" s="1" t="s">
        <v>82</v>
      </c>
    </row>
    <row r="6" ht="12.75">
      <c r="A6" t="s">
        <v>83</v>
      </c>
    </row>
    <row r="7" spans="2:6" ht="12.75">
      <c r="B7" s="6" t="s">
        <v>84</v>
      </c>
      <c r="C7" s="6" t="s">
        <v>45</v>
      </c>
      <c r="D7" s="6" t="s">
        <v>46</v>
      </c>
      <c r="E7" s="6" t="s">
        <v>47</v>
      </c>
      <c r="F7" s="6" t="s">
        <v>48</v>
      </c>
    </row>
    <row r="8" spans="2:6" ht="12.75">
      <c r="B8" s="7">
        <v>0</v>
      </c>
      <c r="C8" s="8">
        <v>1</v>
      </c>
      <c r="D8" s="8">
        <v>1</v>
      </c>
      <c r="E8" s="8">
        <v>3</v>
      </c>
      <c r="F8" s="7">
        <f>SUM(C8:E8)</f>
        <v>5</v>
      </c>
    </row>
    <row r="9" spans="2:6" ht="12.75">
      <c r="B9" s="7">
        <v>100</v>
      </c>
      <c r="C9" s="8">
        <v>3</v>
      </c>
      <c r="D9" s="8">
        <v>8</v>
      </c>
      <c r="E9" s="8">
        <v>8</v>
      </c>
      <c r="F9" s="7">
        <f aca="true" t="shared" si="0" ref="F9:F20">SUM(C9:E9)</f>
        <v>19</v>
      </c>
    </row>
    <row r="10" spans="2:6" ht="12.75">
      <c r="B10" s="7">
        <v>200</v>
      </c>
      <c r="C10" s="8">
        <v>6</v>
      </c>
      <c r="D10" s="8">
        <v>2</v>
      </c>
      <c r="E10" s="8">
        <v>3</v>
      </c>
      <c r="F10" s="7">
        <f t="shared" si="0"/>
        <v>11</v>
      </c>
    </row>
    <row r="11" spans="2:6" ht="12.75">
      <c r="B11" s="7">
        <v>300</v>
      </c>
      <c r="C11" s="8">
        <v>7</v>
      </c>
      <c r="D11" s="8">
        <v>12</v>
      </c>
      <c r="E11" s="8">
        <v>21</v>
      </c>
      <c r="F11" s="7">
        <f t="shared" si="0"/>
        <v>40</v>
      </c>
    </row>
    <row r="12" spans="2:6" ht="12.75">
      <c r="B12" s="7">
        <v>400</v>
      </c>
      <c r="C12" s="8">
        <v>7</v>
      </c>
      <c r="D12" s="8">
        <v>17</v>
      </c>
      <c r="E12" s="8">
        <v>16</v>
      </c>
      <c r="F12" s="7">
        <f t="shared" si="0"/>
        <v>40</v>
      </c>
    </row>
    <row r="13" spans="2:6" ht="12.75">
      <c r="B13" s="7">
        <v>500</v>
      </c>
      <c r="C13" s="8">
        <v>7</v>
      </c>
      <c r="D13" s="8">
        <v>6</v>
      </c>
      <c r="E13" s="8">
        <v>21</v>
      </c>
      <c r="F13" s="7">
        <f t="shared" si="0"/>
        <v>34</v>
      </c>
    </row>
    <row r="14" spans="2:6" ht="12.75">
      <c r="B14" s="7">
        <v>600</v>
      </c>
      <c r="C14" s="8">
        <v>7</v>
      </c>
      <c r="D14" s="8">
        <v>5</v>
      </c>
      <c r="E14" s="8">
        <v>14</v>
      </c>
      <c r="F14" s="7">
        <f t="shared" si="0"/>
        <v>26</v>
      </c>
    </row>
    <row r="15" spans="2:6" ht="12.75">
      <c r="B15" s="7">
        <v>700</v>
      </c>
      <c r="C15" s="8">
        <v>8</v>
      </c>
      <c r="D15" s="8">
        <v>9</v>
      </c>
      <c r="E15" s="8">
        <v>12</v>
      </c>
      <c r="F15" s="7">
        <f t="shared" si="0"/>
        <v>29</v>
      </c>
    </row>
    <row r="16" spans="2:6" ht="12.75">
      <c r="B16" s="7">
        <v>800</v>
      </c>
      <c r="C16" s="8">
        <v>10</v>
      </c>
      <c r="D16" s="8">
        <v>9</v>
      </c>
      <c r="E16" s="8">
        <v>7</v>
      </c>
      <c r="F16" s="7">
        <f t="shared" si="0"/>
        <v>26</v>
      </c>
    </row>
    <row r="17" spans="2:6" ht="12.75">
      <c r="B17" s="7">
        <v>900</v>
      </c>
      <c r="C17" s="8">
        <v>11</v>
      </c>
      <c r="D17" s="8">
        <v>17</v>
      </c>
      <c r="E17" s="8">
        <v>2</v>
      </c>
      <c r="F17" s="7">
        <f t="shared" si="0"/>
        <v>30</v>
      </c>
    </row>
    <row r="18" spans="2:6" ht="12.75">
      <c r="B18" s="7">
        <v>1000</v>
      </c>
      <c r="C18" s="8">
        <v>2</v>
      </c>
      <c r="D18" s="8">
        <v>11</v>
      </c>
      <c r="E18" s="8">
        <v>2</v>
      </c>
      <c r="F18" s="7">
        <f t="shared" si="0"/>
        <v>15</v>
      </c>
    </row>
    <row r="19" spans="2:6" ht="12.75">
      <c r="B19" s="7" t="s">
        <v>49</v>
      </c>
      <c r="C19" s="8">
        <f>SUM(C8:C18)</f>
        <v>69</v>
      </c>
      <c r="D19" s="8">
        <f>SUM(D8:D18)</f>
        <v>97</v>
      </c>
      <c r="E19" s="8">
        <f>SUM(E8:E18)</f>
        <v>109</v>
      </c>
      <c r="F19" s="8">
        <f>SUM(F8:F18)</f>
        <v>275</v>
      </c>
    </row>
    <row r="20" spans="2:6" ht="12.75">
      <c r="B20" s="7" t="s">
        <v>50</v>
      </c>
      <c r="C20" s="8">
        <v>8</v>
      </c>
      <c r="D20" s="8">
        <v>13</v>
      </c>
      <c r="E20" s="8">
        <v>34</v>
      </c>
      <c r="F20" s="7">
        <f t="shared" si="0"/>
        <v>55</v>
      </c>
    </row>
    <row r="21" spans="2:6" ht="12.75">
      <c r="B21" t="s">
        <v>51</v>
      </c>
      <c r="C21">
        <f>+C20+C19</f>
        <v>77</v>
      </c>
      <c r="D21">
        <f>+D20+D19</f>
        <v>110</v>
      </c>
      <c r="E21">
        <f>+E20+E19</f>
        <v>143</v>
      </c>
      <c r="F21">
        <f>+F20+F19</f>
        <v>330</v>
      </c>
    </row>
    <row r="22" spans="2:6" ht="12.75">
      <c r="B22" s="7" t="s">
        <v>53</v>
      </c>
      <c r="C22">
        <f>SUM(C8:C11)</f>
        <v>17</v>
      </c>
      <c r="D22">
        <f>SUM(D8:D11)</f>
        <v>23</v>
      </c>
      <c r="E22">
        <f>SUM(E8:E11)</f>
        <v>35</v>
      </c>
      <c r="F22">
        <f>SUM(F8:F11)</f>
        <v>75</v>
      </c>
    </row>
    <row r="23" spans="2:6" ht="12.75">
      <c r="B23" s="7" t="s">
        <v>54</v>
      </c>
      <c r="C23" s="9">
        <f>+C22/C19</f>
        <v>0.2463768115942029</v>
      </c>
      <c r="D23" s="9">
        <f>+D22/D19</f>
        <v>0.23711340206185566</v>
      </c>
      <c r="E23" s="9">
        <f>+E22/E19</f>
        <v>0.3211009174311927</v>
      </c>
      <c r="F23" s="9">
        <f>+F22/F19</f>
        <v>0.2727272727272727</v>
      </c>
    </row>
    <row r="24" ht="12.75">
      <c r="A24" s="1" t="s">
        <v>57</v>
      </c>
    </row>
    <row r="25" ht="12.75">
      <c r="A25" s="1"/>
    </row>
    <row r="26" ht="12.75">
      <c r="A26" s="1" t="s">
        <v>58</v>
      </c>
    </row>
    <row r="27" ht="12.75">
      <c r="A27" s="1"/>
    </row>
    <row r="28" ht="12.75">
      <c r="A28" s="1" t="s">
        <v>73</v>
      </c>
    </row>
    <row r="29" ht="12.75">
      <c r="A29" s="1"/>
    </row>
    <row r="30" ht="12.75">
      <c r="A30" s="1" t="s">
        <v>85</v>
      </c>
    </row>
    <row r="31" ht="12.75">
      <c r="A31" s="1"/>
    </row>
    <row r="32" spans="1:2" ht="12.75">
      <c r="A32" s="1"/>
      <c r="B32" s="1" t="s">
        <v>102</v>
      </c>
    </row>
    <row r="33" ht="12.75">
      <c r="A33" s="1"/>
    </row>
    <row r="34" spans="1:2" ht="12.75">
      <c r="A34" s="1"/>
      <c r="B34" s="1" t="s">
        <v>86</v>
      </c>
    </row>
    <row r="35" ht="12.75">
      <c r="A35" s="1"/>
    </row>
    <row r="36" spans="1:2" ht="12.75">
      <c r="A36" s="1"/>
      <c r="B36" s="1" t="s">
        <v>59</v>
      </c>
    </row>
    <row r="37" spans="1:2" ht="12.75">
      <c r="A37" s="1"/>
      <c r="B37" t="s">
        <v>88</v>
      </c>
    </row>
    <row r="38" ht="12.75">
      <c r="B38" t="s">
        <v>89</v>
      </c>
    </row>
    <row r="39" ht="12.75">
      <c r="B39" t="s">
        <v>90</v>
      </c>
    </row>
    <row r="40" ht="12.75">
      <c r="B40" t="s">
        <v>75</v>
      </c>
    </row>
    <row r="41" ht="12.75">
      <c r="B41" t="s">
        <v>98</v>
      </c>
    </row>
    <row r="42" ht="12.75">
      <c r="B42" t="s">
        <v>97</v>
      </c>
    </row>
    <row r="43" ht="12.75">
      <c r="B43" t="s">
        <v>74</v>
      </c>
    </row>
    <row r="44" ht="12.75">
      <c r="B44" t="s">
        <v>92</v>
      </c>
    </row>
    <row r="45" spans="2:5" ht="12.75">
      <c r="B45" t="s">
        <v>93</v>
      </c>
      <c r="D45" s="9">
        <f>0.8*0.75*0.5</f>
        <v>0.30000000000000004</v>
      </c>
      <c r="E45" t="s">
        <v>91</v>
      </c>
    </row>
    <row r="46" ht="12.75">
      <c r="B46" t="s">
        <v>71</v>
      </c>
    </row>
    <row r="47" ht="12.75">
      <c r="B47" t="s">
        <v>72</v>
      </c>
    </row>
    <row r="48" spans="2:13" ht="12.75">
      <c r="B48" s="1" t="s">
        <v>76</v>
      </c>
      <c r="C48" s="1" t="s">
        <v>77</v>
      </c>
      <c r="D48" s="1"/>
      <c r="E48" s="1"/>
      <c r="F48" s="1"/>
      <c r="G48" s="1"/>
      <c r="H48" s="1"/>
      <c r="I48" s="1"/>
      <c r="J48" s="1"/>
      <c r="L48" s="1" t="s">
        <v>78</v>
      </c>
      <c r="M48" s="1" t="s">
        <v>79</v>
      </c>
    </row>
    <row r="49" ht="12.75">
      <c r="B49" s="1" t="s">
        <v>94</v>
      </c>
    </row>
    <row r="50" ht="12.75">
      <c r="B50" s="1" t="s">
        <v>95</v>
      </c>
    </row>
    <row r="51" spans="2:13" ht="12.75">
      <c r="B51" s="1" t="s">
        <v>99</v>
      </c>
      <c r="L51" s="1" t="s">
        <v>78</v>
      </c>
      <c r="M51" s="1" t="s">
        <v>100</v>
      </c>
    </row>
    <row r="52" ht="12.75">
      <c r="B52" s="21" t="s">
        <v>101</v>
      </c>
    </row>
    <row r="53" spans="2:13" ht="12.75">
      <c r="B53" s="1"/>
      <c r="L53" s="1"/>
      <c r="M53" s="1"/>
    </row>
    <row r="54" spans="2:13" ht="12.75">
      <c r="B54" s="1"/>
      <c r="L54" s="1"/>
      <c r="M54" s="1"/>
    </row>
    <row r="55" spans="1:21" ht="12.75">
      <c r="A55" s="22" t="s">
        <v>87</v>
      </c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3"/>
      <c r="T55" s="23"/>
      <c r="U55" s="23"/>
    </row>
    <row r="56" spans="1:21" ht="12.75">
      <c r="A56" s="25"/>
      <c r="B56" s="25"/>
      <c r="C56" s="25"/>
      <c r="D56" s="26" t="s">
        <v>34</v>
      </c>
      <c r="E56" s="26"/>
      <c r="F56" s="26"/>
      <c r="G56" s="26"/>
      <c r="H56" s="26"/>
      <c r="I56" s="26"/>
      <c r="J56" s="27" t="s">
        <v>62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3"/>
    </row>
    <row r="57" spans="1:21" ht="12.75">
      <c r="A57" s="25" t="s">
        <v>33</v>
      </c>
      <c r="B57" s="25" t="s">
        <v>38</v>
      </c>
      <c r="C57" s="25" t="s">
        <v>39</v>
      </c>
      <c r="D57" s="25" t="s">
        <v>36</v>
      </c>
      <c r="E57" s="25" t="s">
        <v>2</v>
      </c>
      <c r="F57" s="25" t="s">
        <v>12</v>
      </c>
      <c r="G57" s="25" t="s">
        <v>20</v>
      </c>
      <c r="H57" s="25" t="s">
        <v>21</v>
      </c>
      <c r="I57" s="25" t="s">
        <v>37</v>
      </c>
      <c r="J57" s="25" t="s">
        <v>0</v>
      </c>
      <c r="K57" s="25" t="s">
        <v>2</v>
      </c>
      <c r="L57" s="25" t="s">
        <v>12</v>
      </c>
      <c r="M57" s="25" t="s">
        <v>20</v>
      </c>
      <c r="N57" s="25" t="s">
        <v>21</v>
      </c>
      <c r="O57" s="25" t="s">
        <v>37</v>
      </c>
      <c r="P57" s="29" t="s">
        <v>63</v>
      </c>
      <c r="Q57" s="29" t="s">
        <v>64</v>
      </c>
      <c r="R57" s="30" t="s">
        <v>66</v>
      </c>
      <c r="S57" s="31" t="s">
        <v>67</v>
      </c>
      <c r="T57" s="23"/>
      <c r="U57" s="23"/>
    </row>
    <row r="58" spans="1:21" ht="12.75">
      <c r="A58" s="25" t="s">
        <v>1</v>
      </c>
      <c r="B58" s="25" t="s">
        <v>7</v>
      </c>
      <c r="C58" s="25" t="s">
        <v>0</v>
      </c>
      <c r="D58" s="25">
        <v>174</v>
      </c>
      <c r="E58" s="25">
        <v>162</v>
      </c>
      <c r="F58" s="25">
        <v>98</v>
      </c>
      <c r="G58" s="25">
        <v>83</v>
      </c>
      <c r="H58" s="25">
        <v>0</v>
      </c>
      <c r="I58" s="25">
        <v>517</v>
      </c>
      <c r="J58" s="25">
        <v>56</v>
      </c>
      <c r="K58" s="25">
        <v>65</v>
      </c>
      <c r="L58" s="25">
        <v>44</v>
      </c>
      <c r="M58" s="25">
        <v>44</v>
      </c>
      <c r="N58" s="25">
        <v>0</v>
      </c>
      <c r="O58" s="32">
        <v>209</v>
      </c>
      <c r="P58" s="33">
        <f>+J58/O58</f>
        <v>0.2679425837320574</v>
      </c>
      <c r="Q58" s="33">
        <f>+(J58+K58)/O58</f>
        <v>0.5789473684210527</v>
      </c>
      <c r="R58" s="34">
        <v>4</v>
      </c>
      <c r="S58" s="35">
        <f>+R58/12*O58</f>
        <v>69.66666666666666</v>
      </c>
      <c r="T58" s="23"/>
      <c r="U58" s="23"/>
    </row>
    <row r="59" spans="1:21" ht="12.75">
      <c r="A59" s="25" t="s">
        <v>1</v>
      </c>
      <c r="B59" s="25" t="s">
        <v>7</v>
      </c>
      <c r="C59" s="25" t="s">
        <v>23</v>
      </c>
      <c r="D59" s="25">
        <v>77</v>
      </c>
      <c r="E59" s="25">
        <v>50</v>
      </c>
      <c r="F59" s="25">
        <v>39</v>
      </c>
      <c r="G59" s="25">
        <v>24</v>
      </c>
      <c r="H59" s="25">
        <v>0</v>
      </c>
      <c r="I59" s="25">
        <v>190</v>
      </c>
      <c r="J59" s="25">
        <v>31</v>
      </c>
      <c r="K59" s="25">
        <v>28</v>
      </c>
      <c r="L59" s="25">
        <v>19</v>
      </c>
      <c r="M59" s="25">
        <v>11</v>
      </c>
      <c r="N59" s="25">
        <v>0</v>
      </c>
      <c r="O59" s="25">
        <v>89</v>
      </c>
      <c r="P59" s="33">
        <f aca="true" t="shared" si="1" ref="P59:P79">+J59/O59</f>
        <v>0.34831460674157305</v>
      </c>
      <c r="Q59" s="33">
        <f aca="true" t="shared" si="2" ref="Q59:Q79">+(J59+K59)/O59</f>
        <v>0.6629213483146067</v>
      </c>
      <c r="R59" s="34">
        <v>5.3</v>
      </c>
      <c r="S59" s="35">
        <f aca="true" t="shared" si="3" ref="S59:S68">+R59/12*O59</f>
        <v>39.30833333333333</v>
      </c>
      <c r="T59" s="23"/>
      <c r="U59" s="23"/>
    </row>
    <row r="60" spans="1:21" ht="12.75">
      <c r="A60" s="25" t="s">
        <v>1</v>
      </c>
      <c r="B60" s="25" t="s">
        <v>7</v>
      </c>
      <c r="C60" s="25" t="s">
        <v>2</v>
      </c>
      <c r="D60" s="25">
        <v>362</v>
      </c>
      <c r="E60" s="25">
        <v>287</v>
      </c>
      <c r="F60" s="25">
        <v>192</v>
      </c>
      <c r="G60" s="25">
        <v>198</v>
      </c>
      <c r="H60" s="25">
        <v>0</v>
      </c>
      <c r="I60" s="36">
        <v>1039</v>
      </c>
      <c r="J60" s="25">
        <v>99</v>
      </c>
      <c r="K60" s="25">
        <v>132</v>
      </c>
      <c r="L60" s="25">
        <v>91</v>
      </c>
      <c r="M60" s="25">
        <v>101</v>
      </c>
      <c r="N60" s="25">
        <v>0</v>
      </c>
      <c r="O60" s="25">
        <v>423</v>
      </c>
      <c r="P60" s="33">
        <f t="shared" si="1"/>
        <v>0.23404255319148937</v>
      </c>
      <c r="Q60" s="33">
        <f t="shared" si="2"/>
        <v>0.5460992907801419</v>
      </c>
      <c r="R60" s="34">
        <v>3.9</v>
      </c>
      <c r="S60" s="35">
        <f t="shared" si="3"/>
        <v>137.475</v>
      </c>
      <c r="T60" s="23"/>
      <c r="U60" s="23"/>
    </row>
    <row r="61" spans="1:21" ht="12.75">
      <c r="A61" s="25" t="s">
        <v>1</v>
      </c>
      <c r="B61" s="25" t="s">
        <v>7</v>
      </c>
      <c r="C61" s="25" t="s">
        <v>12</v>
      </c>
      <c r="D61" s="25">
        <v>30</v>
      </c>
      <c r="E61" s="25">
        <v>26</v>
      </c>
      <c r="F61" s="25">
        <v>20</v>
      </c>
      <c r="G61" s="25">
        <v>17</v>
      </c>
      <c r="H61" s="25">
        <v>0</v>
      </c>
      <c r="I61" s="25">
        <v>93</v>
      </c>
      <c r="J61" s="25">
        <v>7</v>
      </c>
      <c r="K61" s="25">
        <v>12</v>
      </c>
      <c r="L61" s="25">
        <v>10</v>
      </c>
      <c r="M61" s="25">
        <v>8</v>
      </c>
      <c r="N61" s="25">
        <v>0</v>
      </c>
      <c r="O61" s="25">
        <v>37</v>
      </c>
      <c r="P61" s="33">
        <f t="shared" si="1"/>
        <v>0.1891891891891892</v>
      </c>
      <c r="Q61" s="33">
        <f t="shared" si="2"/>
        <v>0.5135135135135135</v>
      </c>
      <c r="R61" s="34">
        <v>4.2</v>
      </c>
      <c r="S61" s="35">
        <f t="shared" si="3"/>
        <v>12.950000000000001</v>
      </c>
      <c r="T61" s="23"/>
      <c r="U61" s="23"/>
    </row>
    <row r="62" spans="1:21" ht="12.75">
      <c r="A62" s="25" t="s">
        <v>1</v>
      </c>
      <c r="B62" s="25" t="s">
        <v>7</v>
      </c>
      <c r="C62" s="25" t="s">
        <v>20</v>
      </c>
      <c r="D62" s="25">
        <v>184</v>
      </c>
      <c r="E62" s="25">
        <v>72</v>
      </c>
      <c r="F62" s="25">
        <v>22</v>
      </c>
      <c r="G62" s="25">
        <v>16</v>
      </c>
      <c r="H62" s="25">
        <v>1</v>
      </c>
      <c r="I62" s="25">
        <v>295</v>
      </c>
      <c r="J62" s="25">
        <v>26</v>
      </c>
      <c r="K62" s="25">
        <v>25</v>
      </c>
      <c r="L62" s="25">
        <v>6</v>
      </c>
      <c r="M62" s="25">
        <v>3</v>
      </c>
      <c r="N62" s="25">
        <v>1</v>
      </c>
      <c r="O62" s="25">
        <v>61</v>
      </c>
      <c r="P62" s="33">
        <f t="shared" si="1"/>
        <v>0.4262295081967213</v>
      </c>
      <c r="Q62" s="33">
        <f t="shared" si="2"/>
        <v>0.8360655737704918</v>
      </c>
      <c r="R62" s="34">
        <v>2</v>
      </c>
      <c r="S62" s="35">
        <f t="shared" si="3"/>
        <v>10.166666666666666</v>
      </c>
      <c r="T62" s="23"/>
      <c r="U62" s="23"/>
    </row>
    <row r="63" spans="1:21" ht="12.75">
      <c r="A63" s="25" t="s">
        <v>1</v>
      </c>
      <c r="B63" s="25" t="s">
        <v>7</v>
      </c>
      <c r="C63" s="25" t="s">
        <v>22</v>
      </c>
      <c r="D63" s="25">
        <v>3</v>
      </c>
      <c r="E63" s="25">
        <v>2</v>
      </c>
      <c r="F63" s="25">
        <v>1</v>
      </c>
      <c r="G63" s="25">
        <v>1</v>
      </c>
      <c r="H63" s="25">
        <v>0</v>
      </c>
      <c r="I63" s="25">
        <v>7</v>
      </c>
      <c r="J63" s="25">
        <v>0</v>
      </c>
      <c r="K63" s="25">
        <v>1</v>
      </c>
      <c r="L63" s="25">
        <v>0</v>
      </c>
      <c r="M63" s="25">
        <v>0</v>
      </c>
      <c r="N63" s="25">
        <v>0</v>
      </c>
      <c r="O63" s="25">
        <v>1</v>
      </c>
      <c r="P63" s="33">
        <f t="shared" si="1"/>
        <v>0</v>
      </c>
      <c r="Q63" s="33">
        <f t="shared" si="2"/>
        <v>1</v>
      </c>
      <c r="R63" s="34">
        <v>6</v>
      </c>
      <c r="S63" s="35">
        <f t="shared" si="3"/>
        <v>0.5</v>
      </c>
      <c r="T63" s="23"/>
      <c r="U63" s="23"/>
    </row>
    <row r="64" spans="1:21" ht="12.75">
      <c r="A64" s="25" t="s">
        <v>1</v>
      </c>
      <c r="B64" s="25" t="s">
        <v>7</v>
      </c>
      <c r="C64" s="25" t="s">
        <v>24</v>
      </c>
      <c r="D64" s="25">
        <v>3</v>
      </c>
      <c r="E64" s="25">
        <v>5</v>
      </c>
      <c r="F64" s="25">
        <v>4</v>
      </c>
      <c r="G64" s="25">
        <v>7</v>
      </c>
      <c r="H64" s="25">
        <v>0</v>
      </c>
      <c r="I64" s="25">
        <v>19</v>
      </c>
      <c r="J64" s="25">
        <v>0</v>
      </c>
      <c r="K64" s="25">
        <v>2</v>
      </c>
      <c r="L64" s="25">
        <v>2</v>
      </c>
      <c r="M64" s="25">
        <v>3</v>
      </c>
      <c r="N64" s="25">
        <v>0</v>
      </c>
      <c r="O64" s="25">
        <v>7</v>
      </c>
      <c r="P64" s="33">
        <f t="shared" si="1"/>
        <v>0</v>
      </c>
      <c r="Q64" s="33">
        <f t="shared" si="2"/>
        <v>0.2857142857142857</v>
      </c>
      <c r="R64" s="34">
        <v>6.3</v>
      </c>
      <c r="S64" s="35">
        <f t="shared" si="3"/>
        <v>3.6750000000000003</v>
      </c>
      <c r="T64" s="23"/>
      <c r="U64" s="23"/>
    </row>
    <row r="65" spans="1:21" ht="12.75">
      <c r="A65" s="25" t="s">
        <v>1</v>
      </c>
      <c r="B65" s="25" t="s">
        <v>7</v>
      </c>
      <c r="C65" s="25" t="s">
        <v>25</v>
      </c>
      <c r="D65" s="25">
        <v>8</v>
      </c>
      <c r="E65" s="25">
        <v>8</v>
      </c>
      <c r="F65" s="25">
        <v>8</v>
      </c>
      <c r="G65" s="25">
        <v>5</v>
      </c>
      <c r="H65" s="25">
        <v>0</v>
      </c>
      <c r="I65" s="25">
        <v>29</v>
      </c>
      <c r="J65" s="25">
        <v>2</v>
      </c>
      <c r="K65" s="25">
        <v>5</v>
      </c>
      <c r="L65" s="25">
        <v>5</v>
      </c>
      <c r="M65" s="25">
        <v>4</v>
      </c>
      <c r="N65" s="25">
        <v>0</v>
      </c>
      <c r="O65" s="25">
        <v>16</v>
      </c>
      <c r="P65" s="33">
        <f t="shared" si="1"/>
        <v>0.125</v>
      </c>
      <c r="Q65" s="33">
        <f t="shared" si="2"/>
        <v>0.4375</v>
      </c>
      <c r="R65" s="34">
        <v>9.5</v>
      </c>
      <c r="S65" s="35">
        <f t="shared" si="3"/>
        <v>12.666666666666666</v>
      </c>
      <c r="T65" s="23"/>
      <c r="U65" s="23"/>
    </row>
    <row r="66" spans="1:21" ht="12.75">
      <c r="A66" s="25" t="s">
        <v>1</v>
      </c>
      <c r="B66" s="25" t="s">
        <v>7</v>
      </c>
      <c r="C66" s="25" t="s">
        <v>26</v>
      </c>
      <c r="D66" s="25">
        <v>3</v>
      </c>
      <c r="E66" s="25">
        <v>22</v>
      </c>
      <c r="F66" s="25">
        <v>19</v>
      </c>
      <c r="G66" s="25">
        <v>12</v>
      </c>
      <c r="H66" s="25">
        <v>0</v>
      </c>
      <c r="I66" s="25">
        <v>56</v>
      </c>
      <c r="J66" s="25">
        <v>2</v>
      </c>
      <c r="K66" s="25">
        <v>6</v>
      </c>
      <c r="L66" s="25">
        <v>8</v>
      </c>
      <c r="M66" s="25">
        <v>6</v>
      </c>
      <c r="N66" s="25">
        <v>0</v>
      </c>
      <c r="O66" s="25">
        <v>22</v>
      </c>
      <c r="P66" s="33">
        <f t="shared" si="1"/>
        <v>0.09090909090909091</v>
      </c>
      <c r="Q66" s="33">
        <f t="shared" si="2"/>
        <v>0.36363636363636365</v>
      </c>
      <c r="R66" s="34">
        <v>7.4</v>
      </c>
      <c r="S66" s="35">
        <f t="shared" si="3"/>
        <v>13.566666666666666</v>
      </c>
      <c r="T66" s="23"/>
      <c r="U66" s="23"/>
    </row>
    <row r="67" spans="1:21" ht="12.75">
      <c r="A67" s="25" t="s">
        <v>1</v>
      </c>
      <c r="B67" s="25" t="s">
        <v>7</v>
      </c>
      <c r="C67" s="25" t="s">
        <v>27</v>
      </c>
      <c r="D67" s="25">
        <v>0</v>
      </c>
      <c r="E67" s="25">
        <v>0</v>
      </c>
      <c r="F67" s="25">
        <v>0</v>
      </c>
      <c r="G67" s="25">
        <v>1</v>
      </c>
      <c r="H67" s="25">
        <v>0</v>
      </c>
      <c r="I67" s="25">
        <v>1</v>
      </c>
      <c r="J67" s="25">
        <v>0</v>
      </c>
      <c r="K67" s="25">
        <v>0</v>
      </c>
      <c r="L67" s="25">
        <v>0</v>
      </c>
      <c r="M67" s="25">
        <v>1</v>
      </c>
      <c r="N67" s="25">
        <v>0</v>
      </c>
      <c r="O67" s="25">
        <v>1</v>
      </c>
      <c r="P67" s="33">
        <f t="shared" si="1"/>
        <v>0</v>
      </c>
      <c r="Q67" s="33">
        <f t="shared" si="2"/>
        <v>0</v>
      </c>
      <c r="R67" s="34">
        <v>1</v>
      </c>
      <c r="S67" s="35">
        <f t="shared" si="3"/>
        <v>0.08333333333333333</v>
      </c>
      <c r="T67" s="23"/>
      <c r="U67" s="23"/>
    </row>
    <row r="68" spans="1:21" ht="13.5" thickBot="1">
      <c r="A68" s="25" t="s">
        <v>1</v>
      </c>
      <c r="B68" s="25" t="s">
        <v>7</v>
      </c>
      <c r="C68" s="25" t="s">
        <v>28</v>
      </c>
      <c r="D68" s="25">
        <v>1</v>
      </c>
      <c r="E68" s="25">
        <v>4</v>
      </c>
      <c r="F68" s="25">
        <v>2</v>
      </c>
      <c r="G68" s="25">
        <v>0</v>
      </c>
      <c r="H68" s="25">
        <v>0</v>
      </c>
      <c r="I68" s="25">
        <v>7</v>
      </c>
      <c r="J68" s="25">
        <v>0</v>
      </c>
      <c r="K68" s="25">
        <v>2</v>
      </c>
      <c r="L68" s="25">
        <v>1</v>
      </c>
      <c r="M68" s="25">
        <v>0</v>
      </c>
      <c r="N68" s="25">
        <v>0</v>
      </c>
      <c r="O68" s="25">
        <v>3</v>
      </c>
      <c r="P68" s="33">
        <f t="shared" si="1"/>
        <v>0</v>
      </c>
      <c r="Q68" s="33">
        <f t="shared" si="2"/>
        <v>0.6666666666666666</v>
      </c>
      <c r="R68" s="34">
        <v>5</v>
      </c>
      <c r="S68" s="37">
        <f t="shared" si="3"/>
        <v>1.25</v>
      </c>
      <c r="T68" s="23"/>
      <c r="U68" s="23"/>
    </row>
    <row r="69" spans="1:21" ht="13.5" thickBot="1">
      <c r="A69" s="38" t="s">
        <v>65</v>
      </c>
      <c r="B69" s="25"/>
      <c r="C69" s="25"/>
      <c r="D69" s="25">
        <f>SUM(D58:D68)</f>
        <v>845</v>
      </c>
      <c r="E69" s="25">
        <f aca="true" t="shared" si="4" ref="E69:O69">SUM(E58:E68)</f>
        <v>638</v>
      </c>
      <c r="F69" s="25">
        <f t="shared" si="4"/>
        <v>405</v>
      </c>
      <c r="G69" s="25">
        <f t="shared" si="4"/>
        <v>364</v>
      </c>
      <c r="H69" s="25">
        <f t="shared" si="4"/>
        <v>1</v>
      </c>
      <c r="I69" s="25">
        <f t="shared" si="4"/>
        <v>2253</v>
      </c>
      <c r="J69" s="25">
        <f t="shared" si="4"/>
        <v>223</v>
      </c>
      <c r="K69" s="25">
        <f t="shared" si="4"/>
        <v>278</v>
      </c>
      <c r="L69" s="25">
        <f t="shared" si="4"/>
        <v>186</v>
      </c>
      <c r="M69" s="25">
        <f t="shared" si="4"/>
        <v>181</v>
      </c>
      <c r="N69" s="25">
        <f t="shared" si="4"/>
        <v>1</v>
      </c>
      <c r="O69" s="25">
        <f t="shared" si="4"/>
        <v>869</v>
      </c>
      <c r="P69" s="33">
        <f>+J69/O69</f>
        <v>0.2566168009205984</v>
      </c>
      <c r="Q69" s="33">
        <f>+(J69+K69)/O69</f>
        <v>0.5765247410817032</v>
      </c>
      <c r="R69" s="39"/>
      <c r="S69" s="40">
        <f>SUM(S58:S68)</f>
        <v>301.30833333333334</v>
      </c>
      <c r="T69" s="23"/>
      <c r="U69" s="23"/>
    </row>
    <row r="70" spans="1:2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2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5" t="s">
        <v>68</v>
      </c>
      <c r="S71" s="25" t="s">
        <v>66</v>
      </c>
      <c r="T71" s="25" t="s">
        <v>69</v>
      </c>
      <c r="U71" s="25"/>
      <c r="V71" s="19"/>
    </row>
    <row r="72" spans="1:21" ht="12.75">
      <c r="A72" s="25" t="s">
        <v>6</v>
      </c>
      <c r="B72" s="25" t="s">
        <v>7</v>
      </c>
      <c r="C72" s="25" t="s">
        <v>0</v>
      </c>
      <c r="D72" s="25">
        <v>251</v>
      </c>
      <c r="E72" s="25">
        <v>177</v>
      </c>
      <c r="F72" s="25">
        <v>110</v>
      </c>
      <c r="G72" s="25">
        <v>89</v>
      </c>
      <c r="H72" s="25">
        <v>0</v>
      </c>
      <c r="I72" s="25">
        <v>627</v>
      </c>
      <c r="J72" s="25">
        <v>128</v>
      </c>
      <c r="K72" s="25">
        <v>123</v>
      </c>
      <c r="L72" s="25">
        <v>86</v>
      </c>
      <c r="M72" s="25">
        <v>71</v>
      </c>
      <c r="N72" s="25">
        <v>0</v>
      </c>
      <c r="O72" s="25">
        <v>408</v>
      </c>
      <c r="P72" s="33">
        <f t="shared" si="1"/>
        <v>0.3137254901960784</v>
      </c>
      <c r="Q72" s="33">
        <f t="shared" si="2"/>
        <v>0.6151960784313726</v>
      </c>
      <c r="R72" s="34">
        <v>303</v>
      </c>
      <c r="S72" s="25">
        <v>11.8</v>
      </c>
      <c r="T72" s="25">
        <v>109</v>
      </c>
      <c r="U72" s="25">
        <v>11.5</v>
      </c>
    </row>
    <row r="73" spans="1:21" ht="12.75">
      <c r="A73" s="25" t="s">
        <v>6</v>
      </c>
      <c r="B73" s="25" t="s">
        <v>7</v>
      </c>
      <c r="C73" s="25" t="s">
        <v>2</v>
      </c>
      <c r="D73" s="25">
        <v>645</v>
      </c>
      <c r="E73" s="25">
        <v>370</v>
      </c>
      <c r="F73" s="25">
        <v>214</v>
      </c>
      <c r="G73" s="25">
        <v>205</v>
      </c>
      <c r="H73" s="25">
        <v>2</v>
      </c>
      <c r="I73" s="36">
        <v>1436</v>
      </c>
      <c r="J73" s="25">
        <v>244</v>
      </c>
      <c r="K73" s="25">
        <v>195</v>
      </c>
      <c r="L73" s="25">
        <v>128</v>
      </c>
      <c r="M73" s="25">
        <v>144</v>
      </c>
      <c r="N73" s="25">
        <v>0</v>
      </c>
      <c r="O73" s="25">
        <v>711</v>
      </c>
      <c r="P73" s="33">
        <f t="shared" si="1"/>
        <v>0.3431786216596343</v>
      </c>
      <c r="Q73" s="33">
        <f t="shared" si="2"/>
        <v>0.6174402250351617</v>
      </c>
      <c r="R73" s="34">
        <v>614</v>
      </c>
      <c r="S73" s="34">
        <v>10.8</v>
      </c>
      <c r="T73" s="25">
        <v>212</v>
      </c>
      <c r="U73" s="25">
        <v>9.5</v>
      </c>
    </row>
    <row r="74" spans="1:21" ht="12.75">
      <c r="A74" s="25" t="s">
        <v>6</v>
      </c>
      <c r="B74" s="25" t="s">
        <v>3</v>
      </c>
      <c r="C74" s="25"/>
      <c r="D74" s="25">
        <v>49</v>
      </c>
      <c r="E74" s="25">
        <v>72</v>
      </c>
      <c r="F74" s="25">
        <v>48</v>
      </c>
      <c r="G74" s="25">
        <v>42</v>
      </c>
      <c r="H74" s="25">
        <v>0</v>
      </c>
      <c r="I74" s="25">
        <v>211</v>
      </c>
      <c r="J74" s="25">
        <v>49</v>
      </c>
      <c r="K74" s="25">
        <v>72</v>
      </c>
      <c r="L74" s="25">
        <v>48</v>
      </c>
      <c r="M74" s="25">
        <v>42</v>
      </c>
      <c r="N74" s="25">
        <v>0</v>
      </c>
      <c r="O74" s="25">
        <v>211</v>
      </c>
      <c r="P74" s="33">
        <f t="shared" si="1"/>
        <v>0.23222748815165878</v>
      </c>
      <c r="Q74" s="33">
        <f t="shared" si="2"/>
        <v>0.5734597156398105</v>
      </c>
      <c r="R74" s="34">
        <v>74</v>
      </c>
      <c r="S74" s="25">
        <v>19.1</v>
      </c>
      <c r="T74" s="25">
        <v>24</v>
      </c>
      <c r="U74" s="25">
        <v>20.3</v>
      </c>
    </row>
    <row r="75" spans="1:21" ht="12.75">
      <c r="A75" s="25" t="s">
        <v>6</v>
      </c>
      <c r="B75" s="25" t="s">
        <v>7</v>
      </c>
      <c r="C75" s="25" t="s">
        <v>12</v>
      </c>
      <c r="D75" s="25">
        <v>9</v>
      </c>
      <c r="E75" s="25">
        <v>12</v>
      </c>
      <c r="F75" s="25">
        <v>13</v>
      </c>
      <c r="G75" s="25">
        <v>9</v>
      </c>
      <c r="H75" s="25">
        <v>0</v>
      </c>
      <c r="I75" s="25">
        <v>43</v>
      </c>
      <c r="J75" s="25">
        <v>1</v>
      </c>
      <c r="K75" s="25">
        <v>2</v>
      </c>
      <c r="L75" s="25">
        <v>7</v>
      </c>
      <c r="M75" s="25">
        <v>6</v>
      </c>
      <c r="N75" s="25">
        <v>0</v>
      </c>
      <c r="O75" s="25">
        <v>16</v>
      </c>
      <c r="P75" s="33">
        <f t="shared" si="1"/>
        <v>0.0625</v>
      </c>
      <c r="Q75" s="33">
        <f t="shared" si="2"/>
        <v>0.1875</v>
      </c>
      <c r="R75" s="34">
        <v>15</v>
      </c>
      <c r="S75" s="25">
        <v>8.9</v>
      </c>
      <c r="T75" s="25">
        <v>1</v>
      </c>
      <c r="U75" s="25">
        <v>3.1</v>
      </c>
    </row>
    <row r="76" spans="1:21" ht="12.75">
      <c r="A76" s="25" t="s">
        <v>6</v>
      </c>
      <c r="B76" s="25" t="s">
        <v>7</v>
      </c>
      <c r="C76" s="25" t="s">
        <v>20</v>
      </c>
      <c r="D76" s="25">
        <v>333</v>
      </c>
      <c r="E76" s="25">
        <v>136</v>
      </c>
      <c r="F76" s="25">
        <v>61</v>
      </c>
      <c r="G76" s="25">
        <v>33</v>
      </c>
      <c r="H76" s="25">
        <v>0</v>
      </c>
      <c r="I76" s="25">
        <v>563</v>
      </c>
      <c r="J76" s="25">
        <v>81</v>
      </c>
      <c r="K76" s="25">
        <v>58</v>
      </c>
      <c r="L76" s="25">
        <v>27</v>
      </c>
      <c r="M76" s="25">
        <v>19</v>
      </c>
      <c r="N76" s="25">
        <v>0</v>
      </c>
      <c r="O76" s="25">
        <v>185</v>
      </c>
      <c r="P76" s="33">
        <f t="shared" si="1"/>
        <v>0.43783783783783786</v>
      </c>
      <c r="Q76" s="33">
        <f t="shared" si="2"/>
        <v>0.7513513513513513</v>
      </c>
      <c r="R76" s="34">
        <v>182</v>
      </c>
      <c r="S76" s="25">
        <v>7</v>
      </c>
      <c r="T76" s="25">
        <v>81</v>
      </c>
      <c r="U76" s="25">
        <v>6.5</v>
      </c>
    </row>
    <row r="77" spans="1:21" ht="12.75">
      <c r="A77" s="38" t="s">
        <v>70</v>
      </c>
      <c r="B77" s="25"/>
      <c r="C77" s="25"/>
      <c r="D77" s="25">
        <f>SUM(D72:D76)</f>
        <v>1287</v>
      </c>
      <c r="E77" s="25">
        <f aca="true" t="shared" si="5" ref="E77:O77">SUM(E72:E76)</f>
        <v>767</v>
      </c>
      <c r="F77" s="25">
        <f t="shared" si="5"/>
        <v>446</v>
      </c>
      <c r="G77" s="25">
        <f t="shared" si="5"/>
        <v>378</v>
      </c>
      <c r="H77" s="25">
        <f t="shared" si="5"/>
        <v>2</v>
      </c>
      <c r="I77" s="25">
        <f t="shared" si="5"/>
        <v>2880</v>
      </c>
      <c r="J77" s="25">
        <f t="shared" si="5"/>
        <v>503</v>
      </c>
      <c r="K77" s="25">
        <f t="shared" si="5"/>
        <v>450</v>
      </c>
      <c r="L77" s="25">
        <f t="shared" si="5"/>
        <v>296</v>
      </c>
      <c r="M77" s="25">
        <f t="shared" si="5"/>
        <v>282</v>
      </c>
      <c r="N77" s="25">
        <f t="shared" si="5"/>
        <v>0</v>
      </c>
      <c r="O77" s="25">
        <f t="shared" si="5"/>
        <v>1531</v>
      </c>
      <c r="P77" s="33">
        <f t="shared" si="1"/>
        <v>0.3285434356629654</v>
      </c>
      <c r="Q77" s="33">
        <f t="shared" si="2"/>
        <v>0.6224689745264533</v>
      </c>
      <c r="R77" s="43">
        <f>SUM(R72:R76)</f>
        <v>1188</v>
      </c>
      <c r="S77" s="43">
        <f>SUMPRODUCT(R72:R76*S72:S76)/SUM(R72:R76)</f>
        <v>10.965909090909092</v>
      </c>
      <c r="T77" s="25"/>
      <c r="U77" s="25"/>
    </row>
    <row r="78" spans="1:21" ht="12.75">
      <c r="A78" s="3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42"/>
      <c r="P78" s="44"/>
      <c r="Q78" s="41"/>
      <c r="R78" s="24"/>
      <c r="S78" s="23"/>
      <c r="T78" s="23"/>
      <c r="U78" s="23"/>
    </row>
    <row r="79" spans="1:21" ht="12.75">
      <c r="A79" s="38" t="s">
        <v>10</v>
      </c>
      <c r="B79" s="38" t="s">
        <v>11</v>
      </c>
      <c r="C79" s="38" t="s">
        <v>4</v>
      </c>
      <c r="D79" s="25">
        <v>57</v>
      </c>
      <c r="E79" s="25">
        <v>36</v>
      </c>
      <c r="F79" s="25">
        <v>30</v>
      </c>
      <c r="G79" s="25">
        <v>24</v>
      </c>
      <c r="H79" s="25">
        <v>0</v>
      </c>
      <c r="I79" s="25">
        <v>147</v>
      </c>
      <c r="J79" s="25">
        <v>57</v>
      </c>
      <c r="K79" s="25">
        <v>36</v>
      </c>
      <c r="L79" s="25">
        <v>30</v>
      </c>
      <c r="M79" s="25">
        <v>24</v>
      </c>
      <c r="N79" s="25">
        <v>0</v>
      </c>
      <c r="O79" s="45">
        <v>147</v>
      </c>
      <c r="P79" s="33">
        <f t="shared" si="1"/>
        <v>0.3877551020408163</v>
      </c>
      <c r="Q79" s="33">
        <f t="shared" si="2"/>
        <v>0.6326530612244898</v>
      </c>
      <c r="R79" s="34"/>
      <c r="S79" s="25"/>
      <c r="T79" s="23"/>
      <c r="U79" s="23"/>
    </row>
    <row r="81" ht="12.75">
      <c r="A81" s="46" t="s">
        <v>96</v>
      </c>
    </row>
  </sheetData>
  <mergeCells count="2">
    <mergeCell ref="J56:T56"/>
    <mergeCell ref="D56:I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22.57421875" style="0" customWidth="1"/>
    <col min="3" max="3" width="10.8515625" style="0" customWidth="1"/>
  </cols>
  <sheetData>
    <row r="1" ht="12.75">
      <c r="A1" s="1" t="s">
        <v>5</v>
      </c>
    </row>
    <row r="2" ht="12.75">
      <c r="A2" s="1" t="s">
        <v>42</v>
      </c>
    </row>
    <row r="3" ht="12.75">
      <c r="A3" t="s">
        <v>43</v>
      </c>
    </row>
    <row r="5" ht="12.75">
      <c r="A5" t="s">
        <v>52</v>
      </c>
    </row>
    <row r="6" spans="2:6" ht="12.75">
      <c r="B6" s="6" t="s">
        <v>44</v>
      </c>
      <c r="C6" s="6" t="s">
        <v>45</v>
      </c>
      <c r="D6" s="6" t="s">
        <v>46</v>
      </c>
      <c r="E6" s="6" t="s">
        <v>47</v>
      </c>
      <c r="F6" s="6" t="s">
        <v>48</v>
      </c>
    </row>
    <row r="7" spans="2:6" ht="12.75">
      <c r="B7" s="7">
        <v>0</v>
      </c>
      <c r="C7" s="8">
        <v>1</v>
      </c>
      <c r="D7" s="8">
        <v>1</v>
      </c>
      <c r="E7" s="8">
        <v>3</v>
      </c>
      <c r="F7" s="7">
        <f>SUM(C7:E7)</f>
        <v>5</v>
      </c>
    </row>
    <row r="8" spans="2:6" ht="12.75">
      <c r="B8" s="7">
        <v>100</v>
      </c>
      <c r="C8" s="8">
        <v>3</v>
      </c>
      <c r="D8" s="8">
        <v>8</v>
      </c>
      <c r="E8" s="8">
        <v>8</v>
      </c>
      <c r="F8" s="7">
        <f aca="true" t="shared" si="0" ref="F8:F19">SUM(C8:E8)</f>
        <v>19</v>
      </c>
    </row>
    <row r="9" spans="2:6" ht="12.75">
      <c r="B9" s="7">
        <v>200</v>
      </c>
      <c r="C9" s="8">
        <v>6</v>
      </c>
      <c r="D9" s="8">
        <v>2</v>
      </c>
      <c r="E9" s="8">
        <v>3</v>
      </c>
      <c r="F9" s="7">
        <f t="shared" si="0"/>
        <v>11</v>
      </c>
    </row>
    <row r="10" spans="2:6" ht="12.75">
      <c r="B10" s="7">
        <v>300</v>
      </c>
      <c r="C10" s="8">
        <v>7</v>
      </c>
      <c r="D10" s="8">
        <v>12</v>
      </c>
      <c r="E10" s="8">
        <v>21</v>
      </c>
      <c r="F10" s="7">
        <f t="shared" si="0"/>
        <v>40</v>
      </c>
    </row>
    <row r="11" spans="2:6" ht="12.75">
      <c r="B11" s="7">
        <v>400</v>
      </c>
      <c r="C11" s="8">
        <v>7</v>
      </c>
      <c r="D11" s="8">
        <v>17</v>
      </c>
      <c r="E11" s="8">
        <v>16</v>
      </c>
      <c r="F11" s="7">
        <f t="shared" si="0"/>
        <v>40</v>
      </c>
    </row>
    <row r="12" spans="2:6" ht="12.75">
      <c r="B12" s="7">
        <v>500</v>
      </c>
      <c r="C12" s="8">
        <v>7</v>
      </c>
      <c r="D12" s="8">
        <v>6</v>
      </c>
      <c r="E12" s="8">
        <v>21</v>
      </c>
      <c r="F12" s="7">
        <f t="shared" si="0"/>
        <v>34</v>
      </c>
    </row>
    <row r="13" spans="2:6" ht="12.75">
      <c r="B13" s="7">
        <v>600</v>
      </c>
      <c r="C13" s="8">
        <v>7</v>
      </c>
      <c r="D13" s="8">
        <v>5</v>
      </c>
      <c r="E13" s="8">
        <v>14</v>
      </c>
      <c r="F13" s="7">
        <f t="shared" si="0"/>
        <v>26</v>
      </c>
    </row>
    <row r="14" spans="2:6" ht="12.75">
      <c r="B14" s="7">
        <v>700</v>
      </c>
      <c r="C14" s="8">
        <v>8</v>
      </c>
      <c r="D14" s="8">
        <v>9</v>
      </c>
      <c r="E14" s="8">
        <v>12</v>
      </c>
      <c r="F14" s="7">
        <f t="shared" si="0"/>
        <v>29</v>
      </c>
    </row>
    <row r="15" spans="2:6" ht="12.75">
      <c r="B15" s="7">
        <v>800</v>
      </c>
      <c r="C15" s="8">
        <v>10</v>
      </c>
      <c r="D15" s="8">
        <v>9</v>
      </c>
      <c r="E15" s="8">
        <v>7</v>
      </c>
      <c r="F15" s="7">
        <f t="shared" si="0"/>
        <v>26</v>
      </c>
    </row>
    <row r="16" spans="2:6" ht="12.75">
      <c r="B16" s="7">
        <v>900</v>
      </c>
      <c r="C16" s="8">
        <v>11</v>
      </c>
      <c r="D16" s="8">
        <v>17</v>
      </c>
      <c r="E16" s="8">
        <v>2</v>
      </c>
      <c r="F16" s="7">
        <f t="shared" si="0"/>
        <v>30</v>
      </c>
    </row>
    <row r="17" spans="2:6" ht="12.75">
      <c r="B17" s="7">
        <v>1000</v>
      </c>
      <c r="C17" s="8">
        <v>2</v>
      </c>
      <c r="D17" s="8">
        <v>11</v>
      </c>
      <c r="E17" s="8">
        <v>2</v>
      </c>
      <c r="F17" s="7">
        <f t="shared" si="0"/>
        <v>15</v>
      </c>
    </row>
    <row r="18" spans="2:6" ht="12.75">
      <c r="B18" s="7" t="s">
        <v>49</v>
      </c>
      <c r="C18" s="8">
        <f>SUM(C7:C17)</f>
        <v>69</v>
      </c>
      <c r="D18" s="8">
        <f>SUM(D7:D17)</f>
        <v>97</v>
      </c>
      <c r="E18" s="8">
        <f>SUM(E7:E17)</f>
        <v>109</v>
      </c>
      <c r="F18" s="8">
        <f>SUM(F7:F17)</f>
        <v>275</v>
      </c>
    </row>
    <row r="19" spans="2:6" ht="12.75">
      <c r="B19" s="7" t="s">
        <v>50</v>
      </c>
      <c r="C19" s="8">
        <v>8</v>
      </c>
      <c r="D19" s="8">
        <v>13</v>
      </c>
      <c r="E19" s="8">
        <v>34</v>
      </c>
      <c r="F19" s="7">
        <f t="shared" si="0"/>
        <v>55</v>
      </c>
    </row>
    <row r="20" spans="2:6" ht="12.75">
      <c r="B20" t="s">
        <v>51</v>
      </c>
      <c r="C20">
        <f>+C19+C18</f>
        <v>77</v>
      </c>
      <c r="D20">
        <f>+D19+D18</f>
        <v>110</v>
      </c>
      <c r="E20">
        <f>+E19+E18</f>
        <v>143</v>
      </c>
      <c r="F20">
        <f>+F19+F18</f>
        <v>330</v>
      </c>
    </row>
    <row r="21" spans="2:6" ht="12.75">
      <c r="B21" s="7" t="s">
        <v>53</v>
      </c>
      <c r="C21">
        <f>SUM(C7:C10)</f>
        <v>17</v>
      </c>
      <c r="D21">
        <f>SUM(D7:D10)</f>
        <v>23</v>
      </c>
      <c r="E21">
        <f>SUM(E7:E10)</f>
        <v>35</v>
      </c>
      <c r="F21">
        <f>SUM(F7:F10)</f>
        <v>75</v>
      </c>
    </row>
    <row r="22" spans="2:6" ht="12.75">
      <c r="B22" s="7" t="s">
        <v>54</v>
      </c>
      <c r="C22" s="9">
        <f>+C21/C18</f>
        <v>0.2463768115942029</v>
      </c>
      <c r="D22" s="9">
        <f>+D21/D18</f>
        <v>0.23711340206185566</v>
      </c>
      <c r="E22" s="9">
        <f>+E21/E18</f>
        <v>0.3211009174311927</v>
      </c>
      <c r="F22" s="9">
        <f>+F21/F18</f>
        <v>0.2727272727272727</v>
      </c>
    </row>
    <row r="23" ht="12.75">
      <c r="A23" t="s">
        <v>57</v>
      </c>
    </row>
    <row r="24" ht="12.75">
      <c r="A24" s="1" t="s">
        <v>58</v>
      </c>
    </row>
    <row r="25" ht="12.75">
      <c r="A25" s="1"/>
    </row>
    <row r="26" spans="1:2" ht="12.75">
      <c r="A26" s="1"/>
      <c r="B26" s="1" t="s">
        <v>59</v>
      </c>
    </row>
    <row r="27" spans="1:2" ht="12.75">
      <c r="A27" s="1"/>
      <c r="B27" t="s">
        <v>61</v>
      </c>
    </row>
    <row r="28" ht="12.75">
      <c r="B28" t="s">
        <v>60</v>
      </c>
    </row>
    <row r="30" spans="1:16" ht="12.75">
      <c r="A30" s="3"/>
      <c r="B30" s="3"/>
      <c r="C30" s="3"/>
      <c r="D30" s="3"/>
      <c r="E30" s="20" t="s">
        <v>34</v>
      </c>
      <c r="F30" s="20"/>
      <c r="G30" s="20"/>
      <c r="H30" s="20"/>
      <c r="I30" s="20"/>
      <c r="J30" s="20"/>
      <c r="K30" s="20" t="s">
        <v>35</v>
      </c>
      <c r="L30" s="20"/>
      <c r="M30" s="20"/>
      <c r="N30" s="20"/>
      <c r="O30" s="20"/>
      <c r="P30" s="20"/>
    </row>
    <row r="31" spans="1:16" ht="12.75">
      <c r="A31" s="3" t="s">
        <v>32</v>
      </c>
      <c r="B31" s="3" t="s">
        <v>33</v>
      </c>
      <c r="C31" s="3" t="s">
        <v>38</v>
      </c>
      <c r="D31" s="3" t="s">
        <v>39</v>
      </c>
      <c r="E31" s="3" t="s">
        <v>36</v>
      </c>
      <c r="F31" s="3" t="s">
        <v>2</v>
      </c>
      <c r="G31" s="3" t="s">
        <v>12</v>
      </c>
      <c r="H31" s="3" t="s">
        <v>20</v>
      </c>
      <c r="I31" s="3" t="s">
        <v>21</v>
      </c>
      <c r="J31" s="3" t="s">
        <v>37</v>
      </c>
      <c r="K31" s="3" t="s">
        <v>0</v>
      </c>
      <c r="L31" s="3" t="s">
        <v>2</v>
      </c>
      <c r="M31" s="3" t="s">
        <v>12</v>
      </c>
      <c r="N31" s="3" t="s">
        <v>20</v>
      </c>
      <c r="O31" s="3" t="s">
        <v>21</v>
      </c>
      <c r="P31" s="3" t="s">
        <v>37</v>
      </c>
    </row>
    <row r="32" spans="1:19" ht="12.75">
      <c r="A32" s="3">
        <v>2</v>
      </c>
      <c r="B32" s="3" t="s">
        <v>1</v>
      </c>
      <c r="C32" s="3" t="s">
        <v>7</v>
      </c>
      <c r="D32" s="3" t="s">
        <v>0</v>
      </c>
      <c r="E32" s="3">
        <v>174</v>
      </c>
      <c r="F32" s="3">
        <v>162</v>
      </c>
      <c r="G32" s="3">
        <v>98</v>
      </c>
      <c r="H32" s="3">
        <v>83</v>
      </c>
      <c r="I32" s="3">
        <v>0</v>
      </c>
      <c r="J32" s="3">
        <v>517</v>
      </c>
      <c r="K32" s="3">
        <v>56</v>
      </c>
      <c r="L32" s="3">
        <v>65</v>
      </c>
      <c r="M32" s="3">
        <v>44</v>
      </c>
      <c r="N32" s="3">
        <v>44</v>
      </c>
      <c r="O32" s="3">
        <v>0</v>
      </c>
      <c r="P32" s="3">
        <v>209</v>
      </c>
      <c r="S32" s="2"/>
    </row>
    <row r="33" spans="1:19" ht="12.75">
      <c r="A33" s="3">
        <v>2</v>
      </c>
      <c r="B33" s="3" t="s">
        <v>1</v>
      </c>
      <c r="C33" s="3" t="s">
        <v>7</v>
      </c>
      <c r="D33" s="3" t="s">
        <v>23</v>
      </c>
      <c r="E33" s="3">
        <v>77</v>
      </c>
      <c r="F33" s="3">
        <v>50</v>
      </c>
      <c r="G33" s="3">
        <v>39</v>
      </c>
      <c r="H33" s="3">
        <v>24</v>
      </c>
      <c r="I33" s="3">
        <v>0</v>
      </c>
      <c r="J33" s="3">
        <v>190</v>
      </c>
      <c r="K33" s="3">
        <v>31</v>
      </c>
      <c r="L33" s="3">
        <v>28</v>
      </c>
      <c r="M33" s="3">
        <v>19</v>
      </c>
      <c r="N33" s="3">
        <v>11</v>
      </c>
      <c r="O33" s="3">
        <v>0</v>
      </c>
      <c r="P33" s="3">
        <v>89</v>
      </c>
      <c r="S33" s="2"/>
    </row>
    <row r="34" spans="1:19" ht="12.75">
      <c r="A34" s="3">
        <v>2</v>
      </c>
      <c r="B34" s="3" t="s">
        <v>1</v>
      </c>
      <c r="C34" s="3" t="s">
        <v>7</v>
      </c>
      <c r="D34" s="3" t="s">
        <v>2</v>
      </c>
      <c r="E34" s="3">
        <v>362</v>
      </c>
      <c r="F34" s="3">
        <v>287</v>
      </c>
      <c r="G34" s="3">
        <v>192</v>
      </c>
      <c r="H34" s="3">
        <v>198</v>
      </c>
      <c r="I34" s="3">
        <v>0</v>
      </c>
      <c r="J34" s="4">
        <v>1039</v>
      </c>
      <c r="K34" s="3">
        <v>99</v>
      </c>
      <c r="L34" s="3">
        <v>132</v>
      </c>
      <c r="M34" s="3">
        <v>91</v>
      </c>
      <c r="N34" s="3">
        <v>101</v>
      </c>
      <c r="O34" s="3">
        <v>0</v>
      </c>
      <c r="P34" s="3">
        <v>423</v>
      </c>
      <c r="S34" s="2"/>
    </row>
    <row r="35" spans="1:19" ht="12.75">
      <c r="A35" s="3">
        <v>2</v>
      </c>
      <c r="B35" s="3" t="s">
        <v>1</v>
      </c>
      <c r="C35" s="3" t="s">
        <v>7</v>
      </c>
      <c r="D35" s="3" t="s">
        <v>12</v>
      </c>
      <c r="E35" s="3">
        <v>30</v>
      </c>
      <c r="F35" s="3">
        <v>26</v>
      </c>
      <c r="G35" s="3">
        <v>20</v>
      </c>
      <c r="H35" s="3">
        <v>17</v>
      </c>
      <c r="I35" s="3">
        <v>0</v>
      </c>
      <c r="J35" s="3">
        <v>93</v>
      </c>
      <c r="K35" s="3">
        <v>7</v>
      </c>
      <c r="L35" s="3">
        <v>12</v>
      </c>
      <c r="M35" s="3">
        <v>10</v>
      </c>
      <c r="N35" s="3">
        <v>8</v>
      </c>
      <c r="O35" s="3">
        <v>0</v>
      </c>
      <c r="P35" s="3">
        <v>37</v>
      </c>
      <c r="S35" s="2"/>
    </row>
    <row r="36" spans="1:20" ht="12.75">
      <c r="A36" s="3">
        <v>2</v>
      </c>
      <c r="B36" s="3" t="s">
        <v>1</v>
      </c>
      <c r="C36" s="3" t="s">
        <v>7</v>
      </c>
      <c r="D36" s="3" t="s">
        <v>20</v>
      </c>
      <c r="E36" s="3">
        <v>184</v>
      </c>
      <c r="F36" s="3">
        <v>72</v>
      </c>
      <c r="G36" s="3">
        <v>22</v>
      </c>
      <c r="H36" s="3">
        <v>16</v>
      </c>
      <c r="I36" s="3">
        <v>1</v>
      </c>
      <c r="J36" s="3">
        <v>295</v>
      </c>
      <c r="K36" s="3">
        <v>26</v>
      </c>
      <c r="L36" s="3">
        <v>25</v>
      </c>
      <c r="M36" s="3">
        <v>6</v>
      </c>
      <c r="N36" s="3">
        <v>3</v>
      </c>
      <c r="O36" s="3">
        <v>1</v>
      </c>
      <c r="P36" s="3">
        <v>61</v>
      </c>
      <c r="S36" s="2"/>
      <c r="T36" s="2"/>
    </row>
    <row r="37" spans="1:19" ht="12.75">
      <c r="A37" s="3">
        <v>2</v>
      </c>
      <c r="B37" s="3" t="s">
        <v>1</v>
      </c>
      <c r="C37" s="3" t="s">
        <v>7</v>
      </c>
      <c r="D37" s="3" t="s">
        <v>22</v>
      </c>
      <c r="E37" s="3">
        <v>3</v>
      </c>
      <c r="F37" s="3">
        <v>2</v>
      </c>
      <c r="G37" s="3">
        <v>1</v>
      </c>
      <c r="H37" s="3">
        <v>1</v>
      </c>
      <c r="I37" s="3">
        <v>0</v>
      </c>
      <c r="J37" s="3">
        <v>7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1</v>
      </c>
      <c r="S37" s="2"/>
    </row>
    <row r="38" spans="1:19" ht="12.75">
      <c r="A38" s="3">
        <v>3</v>
      </c>
      <c r="B38" s="3" t="s">
        <v>1</v>
      </c>
      <c r="C38" s="3" t="s">
        <v>7</v>
      </c>
      <c r="D38" s="3" t="s">
        <v>24</v>
      </c>
      <c r="E38" s="3">
        <v>3</v>
      </c>
      <c r="F38" s="3">
        <v>5</v>
      </c>
      <c r="G38" s="3">
        <v>4</v>
      </c>
      <c r="H38" s="3">
        <v>7</v>
      </c>
      <c r="I38" s="3">
        <v>0</v>
      </c>
      <c r="J38" s="3">
        <v>19</v>
      </c>
      <c r="K38" s="3">
        <v>0</v>
      </c>
      <c r="L38" s="3">
        <v>2</v>
      </c>
      <c r="M38" s="3">
        <v>2</v>
      </c>
      <c r="N38" s="3">
        <v>3</v>
      </c>
      <c r="O38" s="3">
        <v>0</v>
      </c>
      <c r="P38" s="3">
        <v>7</v>
      </c>
      <c r="S38" s="2"/>
    </row>
    <row r="39" spans="1:19" ht="12.75">
      <c r="A39" s="3">
        <v>3</v>
      </c>
      <c r="B39" s="3" t="s">
        <v>1</v>
      </c>
      <c r="C39" s="3" t="s">
        <v>7</v>
      </c>
      <c r="D39" s="3" t="s">
        <v>25</v>
      </c>
      <c r="E39" s="3">
        <v>8</v>
      </c>
      <c r="F39" s="3">
        <v>8</v>
      </c>
      <c r="G39" s="3">
        <v>8</v>
      </c>
      <c r="H39" s="3">
        <v>5</v>
      </c>
      <c r="I39" s="3">
        <v>0</v>
      </c>
      <c r="J39" s="3">
        <v>29</v>
      </c>
      <c r="K39" s="3">
        <v>2</v>
      </c>
      <c r="L39" s="3">
        <v>5</v>
      </c>
      <c r="M39" s="3">
        <v>5</v>
      </c>
      <c r="N39" s="3">
        <v>4</v>
      </c>
      <c r="O39" s="3">
        <v>0</v>
      </c>
      <c r="P39" s="3">
        <v>16</v>
      </c>
      <c r="S39" s="2"/>
    </row>
    <row r="40" spans="1:19" ht="12.75">
      <c r="A40" s="3">
        <v>3</v>
      </c>
      <c r="B40" s="3" t="s">
        <v>1</v>
      </c>
      <c r="C40" s="3" t="s">
        <v>7</v>
      </c>
      <c r="D40" s="3" t="s">
        <v>26</v>
      </c>
      <c r="E40" s="3">
        <v>3</v>
      </c>
      <c r="F40" s="3">
        <v>22</v>
      </c>
      <c r="G40" s="3">
        <v>19</v>
      </c>
      <c r="H40" s="3">
        <v>12</v>
      </c>
      <c r="I40" s="3">
        <v>0</v>
      </c>
      <c r="J40" s="3">
        <v>56</v>
      </c>
      <c r="K40" s="3">
        <v>2</v>
      </c>
      <c r="L40" s="3">
        <v>6</v>
      </c>
      <c r="M40" s="3">
        <v>8</v>
      </c>
      <c r="N40" s="3">
        <v>6</v>
      </c>
      <c r="O40" s="3">
        <v>0</v>
      </c>
      <c r="P40" s="3">
        <v>22</v>
      </c>
      <c r="S40" s="2"/>
    </row>
    <row r="41" spans="1:16" ht="12.75">
      <c r="A41" s="3">
        <v>3</v>
      </c>
      <c r="B41" s="3" t="s">
        <v>1</v>
      </c>
      <c r="C41" s="3" t="s">
        <v>7</v>
      </c>
      <c r="D41" s="3" t="s">
        <v>27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1</v>
      </c>
    </row>
    <row r="42" spans="1:16" ht="12.75">
      <c r="A42" s="3">
        <v>3</v>
      </c>
      <c r="B42" s="3" t="s">
        <v>1</v>
      </c>
      <c r="C42" s="3" t="s">
        <v>7</v>
      </c>
      <c r="D42" s="3" t="s">
        <v>28</v>
      </c>
      <c r="E42" s="3">
        <v>1</v>
      </c>
      <c r="F42" s="3">
        <v>4</v>
      </c>
      <c r="G42" s="3">
        <v>2</v>
      </c>
      <c r="H42" s="3">
        <v>0</v>
      </c>
      <c r="I42" s="3">
        <v>0</v>
      </c>
      <c r="J42" s="3">
        <v>7</v>
      </c>
      <c r="K42" s="3">
        <v>0</v>
      </c>
      <c r="L42" s="3">
        <v>2</v>
      </c>
      <c r="M42" s="3">
        <v>1</v>
      </c>
      <c r="N42" s="3">
        <v>0</v>
      </c>
      <c r="O42" s="3">
        <v>0</v>
      </c>
      <c r="P42" s="3">
        <v>3</v>
      </c>
    </row>
    <row r="43" spans="1:19" ht="12.75">
      <c r="A43" s="3">
        <v>3</v>
      </c>
      <c r="B43" s="3" t="s">
        <v>6</v>
      </c>
      <c r="C43" s="3" t="s">
        <v>7</v>
      </c>
      <c r="D43" s="3" t="s">
        <v>28</v>
      </c>
      <c r="E43" s="3">
        <v>5</v>
      </c>
      <c r="F43" s="3">
        <v>6</v>
      </c>
      <c r="G43" s="3">
        <v>4</v>
      </c>
      <c r="H43" s="3">
        <v>1</v>
      </c>
      <c r="I43" s="3">
        <v>0</v>
      </c>
      <c r="J43" s="3">
        <v>16</v>
      </c>
      <c r="K43" s="3">
        <v>4</v>
      </c>
      <c r="L43" s="3">
        <v>2</v>
      </c>
      <c r="M43" s="3">
        <v>2</v>
      </c>
      <c r="N43" s="3">
        <v>0</v>
      </c>
      <c r="O43" s="3">
        <v>0</v>
      </c>
      <c r="P43" s="3">
        <v>8</v>
      </c>
      <c r="S43" s="2"/>
    </row>
    <row r="44" spans="1:16" ht="12.75">
      <c r="A44" s="3">
        <v>3</v>
      </c>
      <c r="B44" s="3" t="s">
        <v>6</v>
      </c>
      <c r="C44" s="3" t="s">
        <v>7</v>
      </c>
      <c r="D44" s="3" t="s">
        <v>29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2</v>
      </c>
    </row>
    <row r="45" spans="1:19" ht="12.75">
      <c r="A45" s="3">
        <v>4</v>
      </c>
      <c r="B45" s="3" t="s">
        <v>6</v>
      </c>
      <c r="C45" s="3" t="s">
        <v>7</v>
      </c>
      <c r="D45" s="3" t="s">
        <v>0</v>
      </c>
      <c r="E45" s="3">
        <v>251</v>
      </c>
      <c r="F45" s="3">
        <v>177</v>
      </c>
      <c r="G45" s="3">
        <v>110</v>
      </c>
      <c r="H45" s="3">
        <v>89</v>
      </c>
      <c r="I45" s="3">
        <v>0</v>
      </c>
      <c r="J45" s="3">
        <v>627</v>
      </c>
      <c r="K45" s="3">
        <v>128</v>
      </c>
      <c r="L45" s="3">
        <v>123</v>
      </c>
      <c r="M45" s="3">
        <v>86</v>
      </c>
      <c r="N45" s="3">
        <v>71</v>
      </c>
      <c r="O45" s="3">
        <v>0</v>
      </c>
      <c r="P45" s="3">
        <v>408</v>
      </c>
      <c r="S45" s="2"/>
    </row>
    <row r="46" spans="1:20" ht="12.75">
      <c r="A46" s="3">
        <v>4</v>
      </c>
      <c r="B46" s="3" t="s">
        <v>6</v>
      </c>
      <c r="C46" s="3" t="s">
        <v>7</v>
      </c>
      <c r="D46" s="3" t="s">
        <v>2</v>
      </c>
      <c r="E46" s="3">
        <v>645</v>
      </c>
      <c r="F46" s="3">
        <v>370</v>
      </c>
      <c r="G46" s="3">
        <v>214</v>
      </c>
      <c r="H46" s="3">
        <v>205</v>
      </c>
      <c r="I46" s="3">
        <v>2</v>
      </c>
      <c r="J46" s="4">
        <v>1436</v>
      </c>
      <c r="K46" s="3">
        <v>244</v>
      </c>
      <c r="L46" s="3">
        <v>195</v>
      </c>
      <c r="M46" s="3">
        <v>128</v>
      </c>
      <c r="N46" s="3">
        <v>144</v>
      </c>
      <c r="O46" s="3">
        <v>0</v>
      </c>
      <c r="P46" s="3">
        <v>711</v>
      </c>
      <c r="S46" s="2"/>
      <c r="T46" s="2"/>
    </row>
    <row r="47" spans="1:19" ht="12.75">
      <c r="A47" s="3">
        <v>4</v>
      </c>
      <c r="B47" s="3" t="s">
        <v>6</v>
      </c>
      <c r="C47" s="3" t="s">
        <v>3</v>
      </c>
      <c r="D47" s="3"/>
      <c r="E47" s="3">
        <v>49</v>
      </c>
      <c r="F47" s="3">
        <v>72</v>
      </c>
      <c r="G47" s="3">
        <v>48</v>
      </c>
      <c r="H47" s="3">
        <v>42</v>
      </c>
      <c r="I47" s="3">
        <v>0</v>
      </c>
      <c r="J47" s="3">
        <v>211</v>
      </c>
      <c r="K47" s="3">
        <v>49</v>
      </c>
      <c r="L47" s="3">
        <v>72</v>
      </c>
      <c r="M47" s="3">
        <v>48</v>
      </c>
      <c r="N47" s="3">
        <v>42</v>
      </c>
      <c r="O47" s="3">
        <v>0</v>
      </c>
      <c r="P47" s="3">
        <v>211</v>
      </c>
      <c r="S47" s="2"/>
    </row>
    <row r="48" spans="1:19" ht="12.75">
      <c r="A48" s="3">
        <v>3</v>
      </c>
      <c r="B48" s="3" t="s">
        <v>6</v>
      </c>
      <c r="C48" s="3" t="s">
        <v>7</v>
      </c>
      <c r="D48" s="3" t="s">
        <v>12</v>
      </c>
      <c r="E48" s="3">
        <v>9</v>
      </c>
      <c r="F48" s="3">
        <v>12</v>
      </c>
      <c r="G48" s="3">
        <v>13</v>
      </c>
      <c r="H48" s="3">
        <v>9</v>
      </c>
      <c r="I48" s="3">
        <v>0</v>
      </c>
      <c r="J48" s="3">
        <v>43</v>
      </c>
      <c r="K48" s="3">
        <v>1</v>
      </c>
      <c r="L48" s="3">
        <v>2</v>
      </c>
      <c r="M48" s="3">
        <v>7</v>
      </c>
      <c r="N48" s="3">
        <v>6</v>
      </c>
      <c r="O48" s="3">
        <v>0</v>
      </c>
      <c r="P48" s="3">
        <v>16</v>
      </c>
      <c r="S48" s="2"/>
    </row>
    <row r="49" spans="1:19" ht="12.75">
      <c r="A49" s="3">
        <v>2</v>
      </c>
      <c r="B49" s="3" t="s">
        <v>6</v>
      </c>
      <c r="C49" s="3" t="s">
        <v>7</v>
      </c>
      <c r="D49" s="3" t="s">
        <v>20</v>
      </c>
      <c r="E49" s="3">
        <v>333</v>
      </c>
      <c r="F49" s="3">
        <v>136</v>
      </c>
      <c r="G49" s="3">
        <v>61</v>
      </c>
      <c r="H49" s="3">
        <v>33</v>
      </c>
      <c r="I49" s="3">
        <v>0</v>
      </c>
      <c r="J49" s="3">
        <v>563</v>
      </c>
      <c r="K49" s="3">
        <v>81</v>
      </c>
      <c r="L49" s="3">
        <v>58</v>
      </c>
      <c r="M49" s="3">
        <v>27</v>
      </c>
      <c r="N49" s="3">
        <v>19</v>
      </c>
      <c r="O49" s="3">
        <v>0</v>
      </c>
      <c r="P49" s="3">
        <v>185</v>
      </c>
      <c r="S49" s="2"/>
    </row>
    <row r="50" spans="1:19" ht="12.75">
      <c r="A50" s="3">
        <v>2</v>
      </c>
      <c r="B50" s="3" t="s">
        <v>6</v>
      </c>
      <c r="C50" s="3" t="s">
        <v>7</v>
      </c>
      <c r="D50" s="3" t="s">
        <v>21</v>
      </c>
      <c r="E50" s="3">
        <v>5</v>
      </c>
      <c r="F50" s="3">
        <v>6</v>
      </c>
      <c r="G50" s="3">
        <v>7</v>
      </c>
      <c r="H50" s="3">
        <v>8</v>
      </c>
      <c r="I50" s="3">
        <v>0</v>
      </c>
      <c r="J50" s="3">
        <v>26</v>
      </c>
      <c r="K50" s="3">
        <v>1</v>
      </c>
      <c r="L50" s="3">
        <v>2</v>
      </c>
      <c r="M50" s="3">
        <v>2</v>
      </c>
      <c r="N50" s="3">
        <v>4</v>
      </c>
      <c r="O50" s="3">
        <v>0</v>
      </c>
      <c r="P50" s="3">
        <v>9</v>
      </c>
      <c r="S50" s="2"/>
    </row>
    <row r="51" spans="1:19" ht="12.75">
      <c r="A51" s="3">
        <v>4</v>
      </c>
      <c r="B51" s="3" t="s">
        <v>10</v>
      </c>
      <c r="C51" s="3" t="s">
        <v>11</v>
      </c>
      <c r="D51" s="3" t="s">
        <v>4</v>
      </c>
      <c r="E51" s="3">
        <v>57</v>
      </c>
      <c r="F51" s="3">
        <v>36</v>
      </c>
      <c r="G51" s="3">
        <v>30</v>
      </c>
      <c r="H51" s="3">
        <v>24</v>
      </c>
      <c r="I51" s="3">
        <v>0</v>
      </c>
      <c r="J51" s="3">
        <v>147</v>
      </c>
      <c r="K51" s="3">
        <v>57</v>
      </c>
      <c r="L51" s="3">
        <v>36</v>
      </c>
      <c r="M51" s="3">
        <v>30</v>
      </c>
      <c r="N51" s="3">
        <v>24</v>
      </c>
      <c r="O51" s="3">
        <v>0</v>
      </c>
      <c r="P51" s="11">
        <v>147</v>
      </c>
      <c r="S51" s="2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5"/>
      <c r="P52" s="16"/>
      <c r="S52" s="2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"/>
      <c r="P53" s="16"/>
      <c r="S53" s="2"/>
    </row>
    <row r="54" spans="1:19" ht="12.75">
      <c r="A54" s="3"/>
      <c r="B54" s="17" t="s">
        <v>56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/>
      <c r="P54" s="16"/>
      <c r="S54" s="2"/>
    </row>
    <row r="55" spans="1:19" ht="12.75">
      <c r="A55" s="3"/>
      <c r="B55" s="1" t="s">
        <v>40</v>
      </c>
      <c r="I55" s="1">
        <f>SUM(P60:P72)</f>
        <v>332</v>
      </c>
      <c r="K55" s="3"/>
      <c r="L55" s="3"/>
      <c r="M55" s="3"/>
      <c r="N55" s="3"/>
      <c r="O55" s="15"/>
      <c r="P55" s="16"/>
      <c r="S55" s="2"/>
    </row>
    <row r="56" spans="1:19" ht="12.75">
      <c r="A56" s="3"/>
      <c r="B56" t="s">
        <v>55</v>
      </c>
      <c r="K56" s="3"/>
      <c r="L56" s="3"/>
      <c r="M56" s="3"/>
      <c r="N56" s="3"/>
      <c r="O56" s="15"/>
      <c r="P56" s="16"/>
      <c r="S56" s="2"/>
    </row>
    <row r="57" spans="1:19" ht="12.75">
      <c r="A57" s="3"/>
      <c r="B57" t="s">
        <v>41</v>
      </c>
      <c r="K57" s="3"/>
      <c r="L57" s="3"/>
      <c r="M57" s="3"/>
      <c r="N57" s="3"/>
      <c r="O57" s="15"/>
      <c r="P57" s="16"/>
      <c r="S57" s="2"/>
    </row>
    <row r="58" spans="1:19" ht="12.75">
      <c r="A58" s="3"/>
      <c r="B58" s="3"/>
      <c r="C58" s="3"/>
      <c r="D58" s="3"/>
      <c r="E58" s="20" t="s">
        <v>34</v>
      </c>
      <c r="F58" s="20"/>
      <c r="G58" s="20"/>
      <c r="H58" s="20"/>
      <c r="I58" s="20"/>
      <c r="J58" s="20"/>
      <c r="K58" s="20" t="s">
        <v>35</v>
      </c>
      <c r="L58" s="20"/>
      <c r="M58" s="20"/>
      <c r="N58" s="20"/>
      <c r="O58" s="20"/>
      <c r="P58" s="20"/>
      <c r="S58" s="2"/>
    </row>
    <row r="59" spans="1:19" ht="13.5" thickBot="1">
      <c r="A59" s="3" t="s">
        <v>32</v>
      </c>
      <c r="B59" s="3" t="s">
        <v>33</v>
      </c>
      <c r="C59" s="3" t="s">
        <v>38</v>
      </c>
      <c r="D59" s="3" t="s">
        <v>39</v>
      </c>
      <c r="E59" s="3" t="s">
        <v>36</v>
      </c>
      <c r="F59" s="3" t="s">
        <v>2</v>
      </c>
      <c r="G59" s="3" t="s">
        <v>12</v>
      </c>
      <c r="H59" s="3" t="s">
        <v>20</v>
      </c>
      <c r="I59" s="3" t="s">
        <v>21</v>
      </c>
      <c r="J59" s="3" t="s">
        <v>37</v>
      </c>
      <c r="K59" s="3" t="s">
        <v>0</v>
      </c>
      <c r="L59" s="3" t="s">
        <v>2</v>
      </c>
      <c r="M59" s="3" t="s">
        <v>12</v>
      </c>
      <c r="N59" s="3" t="s">
        <v>20</v>
      </c>
      <c r="O59" s="3" t="s">
        <v>21</v>
      </c>
      <c r="P59" s="3" t="s">
        <v>37</v>
      </c>
      <c r="S59" s="2"/>
    </row>
    <row r="60" spans="1:16" ht="12.75">
      <c r="A60" s="5">
        <v>1</v>
      </c>
      <c r="B60" s="5" t="s">
        <v>6</v>
      </c>
      <c r="C60" s="5" t="s">
        <v>7</v>
      </c>
      <c r="D60" s="5" t="s">
        <v>30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1</v>
      </c>
      <c r="K60" s="5">
        <v>0</v>
      </c>
      <c r="L60" s="5">
        <v>0</v>
      </c>
      <c r="M60" s="5">
        <v>1</v>
      </c>
      <c r="N60" s="5">
        <v>0</v>
      </c>
      <c r="O60" s="10">
        <v>0</v>
      </c>
      <c r="P60" s="12">
        <v>1</v>
      </c>
    </row>
    <row r="61" spans="1:16" ht="12.75">
      <c r="A61" s="5">
        <v>5</v>
      </c>
      <c r="B61" s="5" t="s">
        <v>6</v>
      </c>
      <c r="C61" s="5" t="s">
        <v>7</v>
      </c>
      <c r="D61" s="5" t="s">
        <v>31</v>
      </c>
      <c r="E61" s="5">
        <v>0</v>
      </c>
      <c r="F61" s="5">
        <v>6</v>
      </c>
      <c r="G61" s="5">
        <v>12</v>
      </c>
      <c r="H61" s="5">
        <v>11</v>
      </c>
      <c r="I61" s="5">
        <v>0</v>
      </c>
      <c r="J61" s="5">
        <v>29</v>
      </c>
      <c r="K61" s="5">
        <v>0</v>
      </c>
      <c r="L61" s="5">
        <v>6</v>
      </c>
      <c r="M61" s="5">
        <v>12</v>
      </c>
      <c r="N61" s="5">
        <v>11</v>
      </c>
      <c r="O61" s="10">
        <v>0</v>
      </c>
      <c r="P61" s="13">
        <v>29</v>
      </c>
    </row>
    <row r="62" spans="1:19" ht="12.75">
      <c r="A62" s="5">
        <v>5</v>
      </c>
      <c r="B62" s="5" t="s">
        <v>8</v>
      </c>
      <c r="C62" s="5" t="s">
        <v>3</v>
      </c>
      <c r="D62" s="5" t="s">
        <v>14</v>
      </c>
      <c r="E62" s="5">
        <v>40</v>
      </c>
      <c r="F62" s="5">
        <v>35</v>
      </c>
      <c r="G62" s="5">
        <v>25</v>
      </c>
      <c r="H62" s="5">
        <v>13</v>
      </c>
      <c r="I62" s="5">
        <v>0</v>
      </c>
      <c r="J62" s="5">
        <v>113</v>
      </c>
      <c r="K62" s="5">
        <v>40</v>
      </c>
      <c r="L62" s="5">
        <v>35</v>
      </c>
      <c r="M62" s="5">
        <v>25</v>
      </c>
      <c r="N62" s="5">
        <v>13</v>
      </c>
      <c r="O62" s="10">
        <v>0</v>
      </c>
      <c r="P62" s="13">
        <v>113</v>
      </c>
      <c r="S62" s="2"/>
    </row>
    <row r="63" spans="1:16" ht="12.75">
      <c r="A63" s="5">
        <v>5</v>
      </c>
      <c r="B63" s="5" t="s">
        <v>8</v>
      </c>
      <c r="C63" s="5" t="s">
        <v>9</v>
      </c>
      <c r="D63" s="5" t="s">
        <v>15</v>
      </c>
      <c r="E63" s="5">
        <v>2</v>
      </c>
      <c r="F63" s="5">
        <v>1</v>
      </c>
      <c r="G63" s="5">
        <v>0</v>
      </c>
      <c r="H63" s="5">
        <v>0</v>
      </c>
      <c r="I63" s="5">
        <v>0</v>
      </c>
      <c r="J63" s="5">
        <v>3</v>
      </c>
      <c r="K63" s="5">
        <v>2</v>
      </c>
      <c r="L63" s="5">
        <v>1</v>
      </c>
      <c r="M63" s="5">
        <v>0</v>
      </c>
      <c r="N63" s="5">
        <v>0</v>
      </c>
      <c r="O63" s="10">
        <v>0</v>
      </c>
      <c r="P63" s="13">
        <v>3</v>
      </c>
    </row>
    <row r="64" spans="1:16" ht="12.75">
      <c r="A64" s="5">
        <v>6</v>
      </c>
      <c r="B64" s="5" t="s">
        <v>6</v>
      </c>
      <c r="C64" s="5" t="s">
        <v>7</v>
      </c>
      <c r="D64" s="5" t="s">
        <v>24</v>
      </c>
      <c r="E64" s="5">
        <v>0</v>
      </c>
      <c r="F64" s="5">
        <v>2</v>
      </c>
      <c r="G64" s="5">
        <v>1</v>
      </c>
      <c r="H64" s="5">
        <v>5</v>
      </c>
      <c r="I64" s="5">
        <v>0</v>
      </c>
      <c r="J64" s="5">
        <v>8</v>
      </c>
      <c r="K64" s="5">
        <v>0</v>
      </c>
      <c r="L64" s="5">
        <v>2</v>
      </c>
      <c r="M64" s="5">
        <v>1</v>
      </c>
      <c r="N64" s="5">
        <v>5</v>
      </c>
      <c r="O64" s="10">
        <v>0</v>
      </c>
      <c r="P64" s="13">
        <v>8</v>
      </c>
    </row>
    <row r="65" spans="1:19" ht="12.75">
      <c r="A65" s="5">
        <v>6</v>
      </c>
      <c r="B65" s="5" t="s">
        <v>6</v>
      </c>
      <c r="C65" s="5" t="s">
        <v>3</v>
      </c>
      <c r="D65" s="5" t="s">
        <v>13</v>
      </c>
      <c r="E65" s="5">
        <v>1</v>
      </c>
      <c r="F65" s="5">
        <v>3</v>
      </c>
      <c r="G65" s="5">
        <v>11</v>
      </c>
      <c r="H65" s="5">
        <v>9</v>
      </c>
      <c r="I65" s="5">
        <v>0</v>
      </c>
      <c r="J65" s="5">
        <v>24</v>
      </c>
      <c r="K65" s="5">
        <v>1</v>
      </c>
      <c r="L65" s="5">
        <v>3</v>
      </c>
      <c r="M65" s="5">
        <v>11</v>
      </c>
      <c r="N65" s="5">
        <v>9</v>
      </c>
      <c r="O65" s="10">
        <v>0</v>
      </c>
      <c r="P65" s="13">
        <v>24</v>
      </c>
      <c r="S65" s="2"/>
    </row>
    <row r="66" spans="1:19" ht="12.75">
      <c r="A66" s="5">
        <v>6</v>
      </c>
      <c r="B66" s="5" t="s">
        <v>8</v>
      </c>
      <c r="C66" s="5" t="s">
        <v>16</v>
      </c>
      <c r="D66" s="5" t="s">
        <v>14</v>
      </c>
      <c r="E66" s="5">
        <v>12</v>
      </c>
      <c r="F66" s="5">
        <v>5</v>
      </c>
      <c r="G66" s="5">
        <v>8</v>
      </c>
      <c r="H66" s="5">
        <v>1</v>
      </c>
      <c r="I66" s="5">
        <v>0</v>
      </c>
      <c r="J66" s="5">
        <v>26</v>
      </c>
      <c r="K66" s="5">
        <v>12</v>
      </c>
      <c r="L66" s="5">
        <v>5</v>
      </c>
      <c r="M66" s="5">
        <v>8</v>
      </c>
      <c r="N66" s="5">
        <v>1</v>
      </c>
      <c r="O66" s="10">
        <v>0</v>
      </c>
      <c r="P66" s="13">
        <v>26</v>
      </c>
      <c r="S66" s="2"/>
    </row>
    <row r="67" spans="1:19" ht="12.75">
      <c r="A67" s="5">
        <v>6</v>
      </c>
      <c r="B67" s="5" t="s">
        <v>8</v>
      </c>
      <c r="C67" s="5" t="s">
        <v>3</v>
      </c>
      <c r="D67" s="5" t="s">
        <v>17</v>
      </c>
      <c r="E67" s="5">
        <v>33</v>
      </c>
      <c r="F67" s="5">
        <v>19</v>
      </c>
      <c r="G67" s="5">
        <v>15</v>
      </c>
      <c r="H67" s="5">
        <v>11</v>
      </c>
      <c r="I67" s="5">
        <v>0</v>
      </c>
      <c r="J67" s="5">
        <v>78</v>
      </c>
      <c r="K67" s="5">
        <v>33</v>
      </c>
      <c r="L67" s="5">
        <v>19</v>
      </c>
      <c r="M67" s="5">
        <v>15</v>
      </c>
      <c r="N67" s="5">
        <v>11</v>
      </c>
      <c r="O67" s="10">
        <v>0</v>
      </c>
      <c r="P67" s="13">
        <v>78</v>
      </c>
      <c r="S67" s="2"/>
    </row>
    <row r="68" spans="1:19" ht="12.75">
      <c r="A68" s="5">
        <v>7</v>
      </c>
      <c r="B68" s="5" t="s">
        <v>8</v>
      </c>
      <c r="C68" s="5" t="s">
        <v>16</v>
      </c>
      <c r="D68" s="5" t="s">
        <v>17</v>
      </c>
      <c r="E68" s="5">
        <v>3</v>
      </c>
      <c r="F68" s="5">
        <v>3</v>
      </c>
      <c r="G68" s="5">
        <v>2</v>
      </c>
      <c r="H68" s="5">
        <v>2</v>
      </c>
      <c r="I68" s="5">
        <v>0</v>
      </c>
      <c r="J68" s="5">
        <v>10</v>
      </c>
      <c r="K68" s="5">
        <v>3</v>
      </c>
      <c r="L68" s="5">
        <v>3</v>
      </c>
      <c r="M68" s="5">
        <v>2</v>
      </c>
      <c r="N68" s="5">
        <v>2</v>
      </c>
      <c r="O68" s="10">
        <v>0</v>
      </c>
      <c r="P68" s="13">
        <v>10</v>
      </c>
      <c r="S68" s="2"/>
    </row>
    <row r="69" spans="1:16" ht="12.75">
      <c r="A69" s="5">
        <v>7</v>
      </c>
      <c r="B69" s="5" t="s">
        <v>8</v>
      </c>
      <c r="C69" s="5" t="s">
        <v>16</v>
      </c>
      <c r="D69" s="5" t="s">
        <v>18</v>
      </c>
      <c r="E69" s="5">
        <v>2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2</v>
      </c>
      <c r="L69" s="5">
        <v>0</v>
      </c>
      <c r="M69" s="5">
        <v>0</v>
      </c>
      <c r="N69" s="5">
        <v>0</v>
      </c>
      <c r="O69" s="10">
        <v>0</v>
      </c>
      <c r="P69" s="13">
        <v>2</v>
      </c>
    </row>
    <row r="70" spans="1:19" ht="12.75">
      <c r="A70" s="5">
        <v>7</v>
      </c>
      <c r="B70" s="5" t="s">
        <v>8</v>
      </c>
      <c r="C70" s="5" t="s">
        <v>3</v>
      </c>
      <c r="D70" s="5" t="s">
        <v>18</v>
      </c>
      <c r="E70" s="5">
        <v>13</v>
      </c>
      <c r="F70" s="5">
        <v>1</v>
      </c>
      <c r="G70" s="5">
        <v>3</v>
      </c>
      <c r="H70" s="5">
        <v>4</v>
      </c>
      <c r="I70" s="5">
        <v>0</v>
      </c>
      <c r="J70" s="5">
        <v>21</v>
      </c>
      <c r="K70" s="5">
        <v>13</v>
      </c>
      <c r="L70" s="5">
        <v>1</v>
      </c>
      <c r="M70" s="5">
        <v>3</v>
      </c>
      <c r="N70" s="5">
        <v>4</v>
      </c>
      <c r="O70" s="10">
        <v>0</v>
      </c>
      <c r="P70" s="13">
        <v>21</v>
      </c>
      <c r="S70" s="2"/>
    </row>
    <row r="71" spans="1:16" ht="12.75">
      <c r="A71" s="5">
        <v>8</v>
      </c>
      <c r="B71" s="5" t="s">
        <v>8</v>
      </c>
      <c r="C71" s="5" t="s">
        <v>16</v>
      </c>
      <c r="D71" s="5" t="s">
        <v>19</v>
      </c>
      <c r="E71" s="5">
        <v>2</v>
      </c>
      <c r="F71" s="5">
        <v>0</v>
      </c>
      <c r="G71" s="5">
        <v>0</v>
      </c>
      <c r="H71" s="5">
        <v>0</v>
      </c>
      <c r="I71" s="5">
        <v>0</v>
      </c>
      <c r="J71" s="5">
        <v>2</v>
      </c>
      <c r="K71" s="5">
        <v>2</v>
      </c>
      <c r="L71" s="5">
        <v>0</v>
      </c>
      <c r="M71" s="5">
        <v>0</v>
      </c>
      <c r="N71" s="5">
        <v>0</v>
      </c>
      <c r="O71" s="10">
        <v>0</v>
      </c>
      <c r="P71" s="13">
        <v>2</v>
      </c>
    </row>
    <row r="72" spans="1:19" ht="13.5" thickBot="1">
      <c r="A72" s="5">
        <v>8</v>
      </c>
      <c r="B72" s="5" t="s">
        <v>8</v>
      </c>
      <c r="C72" s="5" t="s">
        <v>3</v>
      </c>
      <c r="D72" s="5" t="s">
        <v>19</v>
      </c>
      <c r="E72" s="5">
        <v>7</v>
      </c>
      <c r="F72" s="5">
        <v>4</v>
      </c>
      <c r="G72" s="5">
        <v>3</v>
      </c>
      <c r="H72" s="5">
        <v>1</v>
      </c>
      <c r="I72" s="5">
        <v>0</v>
      </c>
      <c r="J72" s="5">
        <v>15</v>
      </c>
      <c r="K72" s="5">
        <v>7</v>
      </c>
      <c r="L72" s="5">
        <v>4</v>
      </c>
      <c r="M72" s="5">
        <v>3</v>
      </c>
      <c r="N72" s="5">
        <v>1</v>
      </c>
      <c r="O72" s="10">
        <v>0</v>
      </c>
      <c r="P72" s="14">
        <v>15</v>
      </c>
      <c r="S72" s="2"/>
    </row>
  </sheetData>
  <mergeCells count="4">
    <mergeCell ref="E30:J30"/>
    <mergeCell ref="K30:P30"/>
    <mergeCell ref="E58:J58"/>
    <mergeCell ref="K58:P5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Brownsberger</dc:creator>
  <cp:keywords/>
  <dc:description/>
  <cp:lastModifiedBy>William Brownsberger</cp:lastModifiedBy>
  <dcterms:created xsi:type="dcterms:W3CDTF">2012-03-29T12:04:36Z</dcterms:created>
  <dcterms:modified xsi:type="dcterms:W3CDTF">2012-07-20T11:34:02Z</dcterms:modified>
  <cp:category/>
  <cp:version/>
  <cp:contentType/>
  <cp:contentStatus/>
</cp:coreProperties>
</file>