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3580" windowHeight="15345" activeTab="0"/>
  </bookViews>
  <sheets>
    <sheet name="Chart" sheetId="1" r:id="rId1"/>
    <sheet name="Revenue History" sheetId="2" r:id="rId2"/>
  </sheets>
  <definedNames/>
  <calcPr fullCalcOnLoad="1"/>
</workbook>
</file>

<file path=xl/sharedStrings.xml><?xml version="1.0" encoding="utf-8"?>
<sst xmlns="http://schemas.openxmlformats.org/spreadsheetml/2006/main" count="23" uniqueCount="21">
  <si>
    <t>Change 1989-2007</t>
  </si>
  <si>
    <t>Change 2002-2007</t>
  </si>
  <si>
    <t xml:space="preserve"> %</t>
  </si>
  <si>
    <t>CAGR</t>
  </si>
  <si>
    <t>Income</t>
  </si>
  <si>
    <t>Sales and use</t>
  </si>
  <si>
    <t>Corporations</t>
  </si>
  <si>
    <t>Motor fuels</t>
  </si>
  <si>
    <t>Cigarette</t>
  </si>
  <si>
    <t>Insurance</t>
  </si>
  <si>
    <t>Estate and inheritance</t>
  </si>
  <si>
    <t>Banks</t>
  </si>
  <si>
    <t>Alcoholic beverages</t>
  </si>
  <si>
    <t>Other</t>
  </si>
  <si>
    <t>Total taxes</t>
  </si>
  <si>
    <t>Millions of Dollars in State Revenues</t>
  </si>
  <si>
    <t>Gross State Product</t>
  </si>
  <si>
    <t>Year to year change in Revenues</t>
  </si>
  <si>
    <r>
      <t xml:space="preserve">                </t>
    </r>
    <r>
      <rPr>
        <b/>
        <sz val="10"/>
        <rFont val="Arial"/>
        <family val="2"/>
      </rPr>
      <t>Bureau of Economic Analysis -- www.bea.gov</t>
    </r>
  </si>
  <si>
    <t>Sources:  Ten-Year Schedule of Tax Revenues By source, All Governmental Fund T ypes - Statutory Basis -- 2007 and 1997 Statutory Basis Financial Reports, www.mass.gov/osc</t>
  </si>
  <si>
    <t>Year to year change in GSP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</si>
</sst>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9" fontId="0" fillId="0" borderId="1" xfId="19" applyBorder="1" applyAlignment="1">
      <alignment/>
    </xf>
    <xf numFmtId="164" fontId="0" fillId="0" borderId="1" xfId="19" applyNumberFormat="1" applyBorder="1" applyAlignment="1">
      <alignment/>
    </xf>
    <xf numFmtId="0" fontId="1" fillId="0" borderId="1" xfId="0" applyFont="1" applyBorder="1" applyAlignment="1">
      <alignment/>
    </xf>
    <xf numFmtId="9" fontId="1" fillId="0" borderId="1" xfId="19" applyFont="1" applyBorder="1" applyAlignment="1">
      <alignment/>
    </xf>
    <xf numFmtId="164" fontId="1" fillId="0" borderId="1" xfId="19" applyNumberFormat="1" applyFont="1" applyBorder="1" applyAlignment="1">
      <alignment/>
    </xf>
    <xf numFmtId="0" fontId="0" fillId="0" borderId="4" xfId="0" applyFill="1" applyBorder="1" applyAlignment="1">
      <alignment/>
    </xf>
    <xf numFmtId="164" fontId="0" fillId="0" borderId="0" xfId="19" applyNumberFormat="1" applyAlignment="1">
      <alignment/>
    </xf>
    <xf numFmtId="1" fontId="0" fillId="0" borderId="0" xfId="15" applyNumberFormat="1" applyAlignment="1">
      <alignment/>
    </xf>
    <xf numFmtId="0" fontId="0" fillId="0" borderId="0" xfId="0" applyFill="1" applyBorder="1" applyAlignment="1">
      <alignment/>
    </xf>
    <xf numFmtId="1" fontId="1" fillId="0" borderId="0" xfId="0" applyNumberFormat="1" applyFont="1" applyAlignment="1">
      <alignment/>
    </xf>
    <xf numFmtId="1" fontId="1" fillId="0" borderId="0" xfId="19" applyNumberFormat="1" applyFont="1" applyAlignment="1">
      <alignment/>
    </xf>
    <xf numFmtId="1" fontId="1" fillId="0" borderId="4" xfId="0" applyNumberFormat="1" applyFont="1" applyFill="1" applyBorder="1" applyAlignment="1">
      <alignment/>
    </xf>
    <xf numFmtId="164" fontId="1" fillId="0" borderId="0" xfId="19" applyNumberFormat="1" applyFont="1" applyBorder="1" applyAlignment="1">
      <alignment/>
    </xf>
    <xf numFmtId="9" fontId="1" fillId="0" borderId="0" xfId="19" applyFont="1" applyBorder="1" applyAlignment="1">
      <alignment/>
    </xf>
    <xf numFmtId="0" fontId="1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 to Year Change in FY State Revenues (Blue) compared to CY Gross State Product (Red)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'Revenue History'!$A$15</c:f>
              <c:strCache>
                <c:ptCount val="1"/>
                <c:pt idx="0">
                  <c:v>Year to year change in Revenues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'Revenue History'!$C$2:$S$2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'Revenue History'!$C$15:$S$15</c:f>
              <c:numCache>
                <c:ptCount val="17"/>
                <c:pt idx="0">
                  <c:v>0.018399367874477823</c:v>
                </c:pt>
                <c:pt idx="1">
                  <c:v>0.025271558412768735</c:v>
                </c:pt>
                <c:pt idx="2">
                  <c:v>0.026054054054054143</c:v>
                </c:pt>
                <c:pt idx="3">
                  <c:v>0.04678116109998953</c:v>
                </c:pt>
                <c:pt idx="4">
                  <c:v>0.06844489179667845</c:v>
                </c:pt>
                <c:pt idx="5">
                  <c:v>0.05247291568535095</c:v>
                </c:pt>
                <c:pt idx="6">
                  <c:v>0.0793054063730756</c:v>
                </c:pt>
                <c:pt idx="7">
                  <c:v>0.06767291424780231</c:v>
                </c:pt>
                <c:pt idx="8">
                  <c:v>0.09041478949821347</c:v>
                </c:pt>
                <c:pt idx="9">
                  <c:v>0.01894856817210422</c:v>
                </c:pt>
                <c:pt idx="10">
                  <c:v>0.09773489932885915</c:v>
                </c:pt>
                <c:pt idx="11">
                  <c:v>0.06693414851611257</c:v>
                </c:pt>
                <c:pt idx="12">
                  <c:v>-0.14397421357368834</c:v>
                </c:pt>
                <c:pt idx="13">
                  <c:v>0.04818352973990647</c:v>
                </c:pt>
                <c:pt idx="14">
                  <c:v>0.06805481639169764</c:v>
                </c:pt>
                <c:pt idx="15">
                  <c:v>0.07081905948302714</c:v>
                </c:pt>
                <c:pt idx="16">
                  <c:v>0.08149139134481165</c:v>
                </c:pt>
              </c:numCache>
            </c:numRef>
          </c:val>
        </c:ser>
        <c:ser>
          <c:idx val="1"/>
          <c:order val="1"/>
          <c:tx>
            <c:strRef>
              <c:f>'Revenue History'!$A$16</c:f>
              <c:strCache>
                <c:ptCount val="1"/>
                <c:pt idx="0">
                  <c:v>Year to year change in GSP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'Revenue History'!$C$2:$S$2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'Revenue History'!$C$16:$S$16</c:f>
              <c:numCache>
                <c:ptCount val="17"/>
                <c:pt idx="0">
                  <c:v>0.007622018883837178</c:v>
                </c:pt>
                <c:pt idx="1">
                  <c:v>0.008118160135428543</c:v>
                </c:pt>
                <c:pt idx="2">
                  <c:v>0.03990186837127707</c:v>
                </c:pt>
                <c:pt idx="3">
                  <c:v>0.03991355764324522</c:v>
                </c:pt>
                <c:pt idx="4">
                  <c:v>0.06985349296327503</c:v>
                </c:pt>
                <c:pt idx="5">
                  <c:v>0.05364340248738775</c:v>
                </c:pt>
                <c:pt idx="6">
                  <c:v>0.06662843038350652</c:v>
                </c:pt>
                <c:pt idx="7">
                  <c:v>0.06787717007220762</c:v>
                </c:pt>
                <c:pt idx="8">
                  <c:v>0.06138221251112719</c:v>
                </c:pt>
                <c:pt idx="9">
                  <c:v>0.07005282130134405</c:v>
                </c:pt>
                <c:pt idx="10">
                  <c:v>0.08840260156679869</c:v>
                </c:pt>
                <c:pt idx="11">
                  <c:v>0.020221932067401527</c:v>
                </c:pt>
                <c:pt idx="12">
                  <c:v>0.013821303416289732</c:v>
                </c:pt>
                <c:pt idx="13">
                  <c:v>0.033243549260512095</c:v>
                </c:pt>
                <c:pt idx="14">
                  <c:v>0.05323645521372167</c:v>
                </c:pt>
                <c:pt idx="15">
                  <c:v>0.034144040221918415</c:v>
                </c:pt>
                <c:pt idx="16">
                  <c:v>0.05474144664896108</c:v>
                </c:pt>
              </c:numCache>
            </c:numRef>
          </c:val>
        </c:ser>
        <c:axId val="44829344"/>
        <c:axId val="810913"/>
      </c:barChart>
      <c:catAx>
        <c:axId val="44829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0913"/>
        <c:crosses val="autoZero"/>
        <c:auto val="1"/>
        <c:lblOffset val="100"/>
        <c:noMultiLvlLbl val="0"/>
      </c:catAx>
      <c:valAx>
        <c:axId val="8109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8293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5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workbookViewId="0" topLeftCell="A1">
      <selection activeCell="A2" activeCellId="1" sqref="A15:S16 A2:S2"/>
    </sheetView>
  </sheetViews>
  <sheetFormatPr defaultColWidth="9.140625" defaultRowHeight="12.75"/>
  <cols>
    <col min="1" max="1" width="29.8515625" style="0" customWidth="1"/>
    <col min="2" max="19" width="7.00390625" style="0" customWidth="1"/>
    <col min="20" max="20" width="11.28125" style="0" bestFit="1" customWidth="1"/>
  </cols>
  <sheetData>
    <row r="1" spans="2:23" ht="12.75">
      <c r="B1" s="1" t="s">
        <v>15</v>
      </c>
      <c r="U1" s="21" t="s">
        <v>0</v>
      </c>
      <c r="V1" s="21"/>
      <c r="W1" s="1" t="s">
        <v>1</v>
      </c>
    </row>
    <row r="2" spans="1:24" ht="13.5" thickBot="1">
      <c r="A2" s="2"/>
      <c r="B2" s="3">
        <v>1989</v>
      </c>
      <c r="C2" s="3">
        <f>+B2+1</f>
        <v>1990</v>
      </c>
      <c r="D2" s="3">
        <f aca="true" t="shared" si="0" ref="D2:S2">+C2+1</f>
        <v>1991</v>
      </c>
      <c r="E2" s="3">
        <f t="shared" si="0"/>
        <v>1992</v>
      </c>
      <c r="F2" s="3">
        <f t="shared" si="0"/>
        <v>1993</v>
      </c>
      <c r="G2" s="3">
        <f t="shared" si="0"/>
        <v>1994</v>
      </c>
      <c r="H2" s="3">
        <f t="shared" si="0"/>
        <v>1995</v>
      </c>
      <c r="I2" s="3">
        <f t="shared" si="0"/>
        <v>1996</v>
      </c>
      <c r="J2" s="3">
        <f t="shared" si="0"/>
        <v>1997</v>
      </c>
      <c r="K2" s="3">
        <f t="shared" si="0"/>
        <v>1998</v>
      </c>
      <c r="L2" s="3">
        <f t="shared" si="0"/>
        <v>1999</v>
      </c>
      <c r="M2" s="3">
        <f t="shared" si="0"/>
        <v>2000</v>
      </c>
      <c r="N2" s="3">
        <f t="shared" si="0"/>
        <v>2001</v>
      </c>
      <c r="O2" s="3">
        <f t="shared" si="0"/>
        <v>2002</v>
      </c>
      <c r="P2" s="3">
        <f t="shared" si="0"/>
        <v>2003</v>
      </c>
      <c r="Q2" s="3">
        <f t="shared" si="0"/>
        <v>2004</v>
      </c>
      <c r="R2" s="3">
        <f t="shared" si="0"/>
        <v>2005</v>
      </c>
      <c r="S2" s="3">
        <f t="shared" si="0"/>
        <v>2006</v>
      </c>
      <c r="T2" s="3">
        <f>+S2+1</f>
        <v>2007</v>
      </c>
      <c r="U2" s="4" t="s">
        <v>2</v>
      </c>
      <c r="V2" s="5" t="s">
        <v>3</v>
      </c>
      <c r="W2" s="4" t="s">
        <v>2</v>
      </c>
      <c r="X2" s="5" t="s">
        <v>3</v>
      </c>
    </row>
    <row r="3" spans="1:24" ht="12.75">
      <c r="A3" s="2" t="s">
        <v>4</v>
      </c>
      <c r="B3" s="6">
        <v>4287</v>
      </c>
      <c r="C3" s="6">
        <v>4962</v>
      </c>
      <c r="D3" s="6">
        <v>5292</v>
      </c>
      <c r="E3" s="6">
        <v>5337</v>
      </c>
      <c r="F3" s="6">
        <v>5375</v>
      </c>
      <c r="G3" s="6">
        <v>5690</v>
      </c>
      <c r="H3" s="6">
        <v>5974</v>
      </c>
      <c r="I3" s="6">
        <v>6707</v>
      </c>
      <c r="J3" s="6">
        <v>7182</v>
      </c>
      <c r="K3" s="6">
        <v>8032</v>
      </c>
      <c r="L3" s="6">
        <v>8037</v>
      </c>
      <c r="M3" s="6">
        <v>9042</v>
      </c>
      <c r="N3" s="6">
        <v>9903</v>
      </c>
      <c r="O3" s="6">
        <v>7913</v>
      </c>
      <c r="P3" s="6">
        <v>8026</v>
      </c>
      <c r="Q3" s="6">
        <v>8830</v>
      </c>
      <c r="R3" s="6">
        <v>9690</v>
      </c>
      <c r="S3" s="6">
        <v>10483</v>
      </c>
      <c r="T3" s="6">
        <v>11400</v>
      </c>
      <c r="U3" s="7">
        <f>+T3/B3-1</f>
        <v>1.6592022393282013</v>
      </c>
      <c r="V3" s="8">
        <f aca="true" t="shared" si="1" ref="V3:V12">+(U3+1)^(1/18)-1</f>
        <v>0.055838023940453896</v>
      </c>
      <c r="W3" s="7">
        <f>+T3/O3-1</f>
        <v>0.4406672564134968</v>
      </c>
      <c r="X3" s="8">
        <f>(W3+1)^0.2-1</f>
        <v>0.07575342413717778</v>
      </c>
    </row>
    <row r="4" spans="1:24" ht="12.75">
      <c r="A4" s="2" t="s">
        <v>5</v>
      </c>
      <c r="B4" s="2">
        <v>2082</v>
      </c>
      <c r="C4" s="2">
        <v>1957</v>
      </c>
      <c r="D4" s="2">
        <v>1909</v>
      </c>
      <c r="E4" s="2">
        <v>1979</v>
      </c>
      <c r="F4" s="2">
        <v>2124</v>
      </c>
      <c r="G4" s="2">
        <v>2302</v>
      </c>
      <c r="H4" s="2">
        <v>2481</v>
      </c>
      <c r="I4" s="2">
        <v>2610</v>
      </c>
      <c r="J4" s="2">
        <v>2876</v>
      </c>
      <c r="K4" s="2">
        <v>2963</v>
      </c>
      <c r="L4" s="2">
        <v>3270</v>
      </c>
      <c r="M4" s="2">
        <v>3565</v>
      </c>
      <c r="N4" s="2">
        <v>3756</v>
      </c>
      <c r="O4" s="2">
        <v>3696</v>
      </c>
      <c r="P4" s="2">
        <v>3708</v>
      </c>
      <c r="Q4" s="2">
        <v>3743</v>
      </c>
      <c r="R4" s="2">
        <v>3891</v>
      </c>
      <c r="S4" s="2">
        <v>4009</v>
      </c>
      <c r="T4" s="2">
        <v>4076</v>
      </c>
      <c r="U4" s="7">
        <f aca="true" t="shared" si="2" ref="U4:U13">+T4/B4-1</f>
        <v>0.957732949087416</v>
      </c>
      <c r="V4" s="8">
        <f t="shared" si="1"/>
        <v>0.03802670115079976</v>
      </c>
      <c r="W4" s="7">
        <f aca="true" t="shared" si="3" ref="W4:W13">+T4/O4-1</f>
        <v>0.10281385281385291</v>
      </c>
      <c r="X4" s="8">
        <f aca="true" t="shared" si="4" ref="X4:X13">(W4+1)^0.2-1</f>
        <v>0.01976579921180477</v>
      </c>
    </row>
    <row r="5" spans="1:24" ht="12.75">
      <c r="A5" s="2" t="s">
        <v>6</v>
      </c>
      <c r="B5" s="2">
        <v>921</v>
      </c>
      <c r="C5" s="2">
        <v>698</v>
      </c>
      <c r="D5" s="2">
        <v>612</v>
      </c>
      <c r="E5" s="2">
        <v>644</v>
      </c>
      <c r="F5" s="2">
        <v>737</v>
      </c>
      <c r="G5" s="2">
        <v>782</v>
      </c>
      <c r="H5" s="2">
        <v>911</v>
      </c>
      <c r="I5" s="2">
        <v>876</v>
      </c>
      <c r="J5" s="2">
        <v>964</v>
      </c>
      <c r="K5" s="2">
        <v>1067</v>
      </c>
      <c r="L5" s="2">
        <v>1009</v>
      </c>
      <c r="M5" s="2">
        <v>1131</v>
      </c>
      <c r="N5" s="2">
        <v>945</v>
      </c>
      <c r="O5" s="2">
        <v>587</v>
      </c>
      <c r="P5" s="2">
        <v>875</v>
      </c>
      <c r="Q5" s="2">
        <v>998</v>
      </c>
      <c r="R5" s="2">
        <v>1063</v>
      </c>
      <c r="S5" s="2">
        <v>1391</v>
      </c>
      <c r="T5" s="2">
        <v>1588</v>
      </c>
      <c r="U5" s="7">
        <f t="shared" si="2"/>
        <v>0.724212812160695</v>
      </c>
      <c r="V5" s="8">
        <f t="shared" si="1"/>
        <v>0.03072767526554343</v>
      </c>
      <c r="W5" s="7">
        <f t="shared" si="3"/>
        <v>1.705281090289608</v>
      </c>
      <c r="X5" s="8">
        <f t="shared" si="4"/>
        <v>0.2202321949870789</v>
      </c>
    </row>
    <row r="6" spans="1:24" ht="12.75">
      <c r="A6" s="2" t="s">
        <v>7</v>
      </c>
      <c r="B6" s="2">
        <v>307</v>
      </c>
      <c r="C6" s="2">
        <v>302</v>
      </c>
      <c r="D6" s="2">
        <v>464</v>
      </c>
      <c r="E6" s="2">
        <v>541</v>
      </c>
      <c r="F6" s="2">
        <v>557</v>
      </c>
      <c r="G6" s="2">
        <v>563</v>
      </c>
      <c r="H6" s="2">
        <v>578</v>
      </c>
      <c r="I6" s="2">
        <v>599</v>
      </c>
      <c r="J6" s="2">
        <v>603</v>
      </c>
      <c r="K6" s="2">
        <v>621</v>
      </c>
      <c r="L6" s="2">
        <v>637</v>
      </c>
      <c r="M6" s="2">
        <v>653</v>
      </c>
      <c r="N6" s="2">
        <v>660</v>
      </c>
      <c r="O6" s="2">
        <v>667</v>
      </c>
      <c r="P6" s="2">
        <v>676</v>
      </c>
      <c r="Q6" s="2">
        <v>684</v>
      </c>
      <c r="R6" s="2">
        <v>685</v>
      </c>
      <c r="S6" s="2">
        <v>672</v>
      </c>
      <c r="T6" s="2">
        <v>676</v>
      </c>
      <c r="U6" s="7">
        <f t="shared" si="2"/>
        <v>1.201954397394137</v>
      </c>
      <c r="V6" s="8">
        <f t="shared" si="1"/>
        <v>0.04482825042353533</v>
      </c>
      <c r="W6" s="7">
        <f t="shared" si="3"/>
        <v>0.013493253373313419</v>
      </c>
      <c r="X6" s="8">
        <f t="shared" si="4"/>
        <v>0.0026842020622679374</v>
      </c>
    </row>
    <row r="7" spans="1:24" ht="12.75">
      <c r="A7" s="2" t="s">
        <v>8</v>
      </c>
      <c r="B7" s="2">
        <v>159</v>
      </c>
      <c r="C7" s="2">
        <v>151</v>
      </c>
      <c r="D7" s="2">
        <v>144</v>
      </c>
      <c r="E7" s="2">
        <v>140</v>
      </c>
      <c r="F7" s="2">
        <v>190</v>
      </c>
      <c r="G7" s="2">
        <v>237</v>
      </c>
      <c r="H7" s="2">
        <v>234</v>
      </c>
      <c r="I7" s="2">
        <v>233</v>
      </c>
      <c r="J7" s="2">
        <v>282</v>
      </c>
      <c r="K7" s="2">
        <v>301</v>
      </c>
      <c r="L7" s="2">
        <v>284</v>
      </c>
      <c r="M7" s="2">
        <v>280</v>
      </c>
      <c r="N7" s="2">
        <v>271</v>
      </c>
      <c r="O7" s="2">
        <v>275</v>
      </c>
      <c r="P7" s="2">
        <v>451</v>
      </c>
      <c r="Q7" s="2">
        <v>425</v>
      </c>
      <c r="R7" s="2">
        <v>424</v>
      </c>
      <c r="S7" s="2">
        <v>435</v>
      </c>
      <c r="T7" s="2">
        <v>438</v>
      </c>
      <c r="U7" s="7">
        <f t="shared" si="2"/>
        <v>1.7547169811320753</v>
      </c>
      <c r="V7" s="8">
        <f t="shared" si="1"/>
        <v>0.05790999778794048</v>
      </c>
      <c r="W7" s="7">
        <f t="shared" si="3"/>
        <v>0.5927272727272728</v>
      </c>
      <c r="X7" s="8">
        <f t="shared" si="4"/>
        <v>0.09756003113256084</v>
      </c>
    </row>
    <row r="8" spans="1:24" ht="12.75">
      <c r="A8" s="2" t="s">
        <v>9</v>
      </c>
      <c r="B8" s="2">
        <v>302</v>
      </c>
      <c r="C8" s="2">
        <v>273</v>
      </c>
      <c r="D8" s="2">
        <v>268</v>
      </c>
      <c r="E8" s="2">
        <v>285</v>
      </c>
      <c r="F8" s="2">
        <v>281</v>
      </c>
      <c r="G8" s="2">
        <v>282</v>
      </c>
      <c r="H8" s="2">
        <v>284</v>
      </c>
      <c r="I8" s="2">
        <v>285</v>
      </c>
      <c r="J8" s="2">
        <v>289</v>
      </c>
      <c r="K8" s="2">
        <v>303</v>
      </c>
      <c r="L8" s="2">
        <v>317</v>
      </c>
      <c r="M8" s="2">
        <v>306</v>
      </c>
      <c r="N8" s="2">
        <v>323</v>
      </c>
      <c r="O8" s="2">
        <v>348</v>
      </c>
      <c r="P8" s="2">
        <v>345</v>
      </c>
      <c r="Q8" s="2">
        <v>374</v>
      </c>
      <c r="R8" s="2">
        <v>373</v>
      </c>
      <c r="S8" s="2">
        <v>397</v>
      </c>
      <c r="T8" s="2">
        <v>369</v>
      </c>
      <c r="U8" s="7">
        <f t="shared" si="2"/>
        <v>0.2218543046357615</v>
      </c>
      <c r="V8" s="8">
        <f t="shared" si="1"/>
        <v>0.011193833231190498</v>
      </c>
      <c r="W8" s="7">
        <f t="shared" si="3"/>
        <v>0.06034482758620685</v>
      </c>
      <c r="X8" s="8">
        <f t="shared" si="4"/>
        <v>0.01178776738919285</v>
      </c>
    </row>
    <row r="9" spans="1:24" ht="12.75">
      <c r="A9" s="2" t="s">
        <v>10</v>
      </c>
      <c r="B9" s="2">
        <v>259</v>
      </c>
      <c r="C9" s="2">
        <v>276</v>
      </c>
      <c r="D9" s="2">
        <v>250</v>
      </c>
      <c r="E9" s="2">
        <v>260</v>
      </c>
      <c r="F9" s="2">
        <v>267</v>
      </c>
      <c r="G9" s="2">
        <v>277</v>
      </c>
      <c r="H9" s="2">
        <v>209</v>
      </c>
      <c r="I9" s="2">
        <v>188</v>
      </c>
      <c r="J9" s="2">
        <v>203</v>
      </c>
      <c r="K9" s="2">
        <v>191</v>
      </c>
      <c r="L9" s="2">
        <v>174</v>
      </c>
      <c r="M9" s="2">
        <v>167</v>
      </c>
      <c r="N9" s="2">
        <v>203</v>
      </c>
      <c r="O9" s="2">
        <v>200</v>
      </c>
      <c r="P9" s="2">
        <v>181</v>
      </c>
      <c r="Q9" s="2">
        <v>195</v>
      </c>
      <c r="R9" s="2">
        <v>255</v>
      </c>
      <c r="S9" s="2">
        <v>196</v>
      </c>
      <c r="T9" s="2">
        <v>250</v>
      </c>
      <c r="U9" s="7">
        <f t="shared" si="2"/>
        <v>-0.03474903474903479</v>
      </c>
      <c r="V9" s="8">
        <f t="shared" si="1"/>
        <v>-0.0019629122872032445</v>
      </c>
      <c r="W9" s="7">
        <f t="shared" si="3"/>
        <v>0.25</v>
      </c>
      <c r="X9" s="8">
        <f t="shared" si="4"/>
        <v>0.04563955259127317</v>
      </c>
    </row>
    <row r="10" spans="1:24" ht="12.75">
      <c r="A10" s="2" t="s">
        <v>11</v>
      </c>
      <c r="B10" s="2">
        <v>223</v>
      </c>
      <c r="C10" s="2">
        <v>111</v>
      </c>
      <c r="D10" s="2">
        <v>48</v>
      </c>
      <c r="E10" s="2">
        <v>60</v>
      </c>
      <c r="F10" s="2">
        <v>153</v>
      </c>
      <c r="G10" s="2">
        <v>200</v>
      </c>
      <c r="H10" s="2">
        <v>206</v>
      </c>
      <c r="I10" s="2">
        <v>219</v>
      </c>
      <c r="J10" s="2">
        <v>140</v>
      </c>
      <c r="K10" s="2">
        <v>156</v>
      </c>
      <c r="L10" s="2">
        <v>109</v>
      </c>
      <c r="M10" s="2">
        <v>93</v>
      </c>
      <c r="N10" s="2">
        <v>180</v>
      </c>
      <c r="O10" s="2">
        <v>137</v>
      </c>
      <c r="P10" s="2">
        <v>269</v>
      </c>
      <c r="Q10" s="2">
        <v>239</v>
      </c>
      <c r="R10" s="2">
        <v>199</v>
      </c>
      <c r="S10" s="2">
        <v>350</v>
      </c>
      <c r="T10" s="2">
        <v>341</v>
      </c>
      <c r="U10" s="7">
        <f t="shared" si="2"/>
        <v>0.5291479820627802</v>
      </c>
      <c r="V10" s="8">
        <f t="shared" si="1"/>
        <v>0.023875604453776234</v>
      </c>
      <c r="W10" s="7">
        <f t="shared" si="3"/>
        <v>1.489051094890511</v>
      </c>
      <c r="X10" s="8">
        <f t="shared" si="4"/>
        <v>0.200070506267773</v>
      </c>
    </row>
    <row r="11" spans="1:24" ht="12.75">
      <c r="A11" s="2" t="s">
        <v>12</v>
      </c>
      <c r="B11" s="2">
        <v>76</v>
      </c>
      <c r="C11" s="2">
        <v>71</v>
      </c>
      <c r="D11" s="2">
        <v>66</v>
      </c>
      <c r="E11" s="2">
        <v>63</v>
      </c>
      <c r="F11" s="2">
        <v>62</v>
      </c>
      <c r="G11" s="2">
        <v>61</v>
      </c>
      <c r="H11" s="2">
        <v>61</v>
      </c>
      <c r="I11" s="2">
        <v>60</v>
      </c>
      <c r="J11" s="2">
        <v>60</v>
      </c>
      <c r="K11" s="2">
        <v>61</v>
      </c>
      <c r="L11" s="2">
        <v>61</v>
      </c>
      <c r="M11" s="2">
        <v>64</v>
      </c>
      <c r="N11" s="2">
        <v>65</v>
      </c>
      <c r="O11" s="2">
        <v>66</v>
      </c>
      <c r="P11" s="2">
        <v>67</v>
      </c>
      <c r="Q11" s="2">
        <v>69</v>
      </c>
      <c r="R11" s="2">
        <v>69</v>
      </c>
      <c r="S11" s="2">
        <v>70</v>
      </c>
      <c r="T11" s="2">
        <v>71</v>
      </c>
      <c r="U11" s="7">
        <f t="shared" si="2"/>
        <v>-0.06578947368421051</v>
      </c>
      <c r="V11" s="8">
        <f t="shared" si="1"/>
        <v>-0.003773609929024979</v>
      </c>
      <c r="W11" s="7">
        <f t="shared" si="3"/>
        <v>0.07575757575757569</v>
      </c>
      <c r="X11" s="8">
        <f t="shared" si="4"/>
        <v>0.014712201536528635</v>
      </c>
    </row>
    <row r="12" spans="1:24" ht="12.75">
      <c r="A12" s="2" t="s">
        <v>13</v>
      </c>
      <c r="B12" s="2">
        <v>243</v>
      </c>
      <c r="C12" s="2">
        <v>221</v>
      </c>
      <c r="D12" s="2">
        <v>197</v>
      </c>
      <c r="E12" s="2">
        <v>182</v>
      </c>
      <c r="F12" s="2">
        <v>189</v>
      </c>
      <c r="G12" s="2">
        <v>221</v>
      </c>
      <c r="H12" s="2">
        <v>234</v>
      </c>
      <c r="I12" s="2">
        <v>281</v>
      </c>
      <c r="J12" s="2">
        <v>275</v>
      </c>
      <c r="K12" s="2">
        <v>343</v>
      </c>
      <c r="L12" s="2">
        <v>406</v>
      </c>
      <c r="M12" s="2">
        <v>401</v>
      </c>
      <c r="N12" s="2">
        <v>447</v>
      </c>
      <c r="O12" s="2">
        <v>452</v>
      </c>
      <c r="P12" s="2">
        <v>434</v>
      </c>
      <c r="Q12" s="2">
        <v>498</v>
      </c>
      <c r="R12" s="2">
        <v>543</v>
      </c>
      <c r="S12" s="2">
        <v>590</v>
      </c>
      <c r="T12" s="2">
        <v>640</v>
      </c>
      <c r="U12" s="7">
        <f t="shared" si="2"/>
        <v>1.6337448559670782</v>
      </c>
      <c r="V12" s="8">
        <f t="shared" si="1"/>
        <v>0.05527392107470486</v>
      </c>
      <c r="W12" s="7">
        <f t="shared" si="3"/>
        <v>0.415929203539823</v>
      </c>
      <c r="X12" s="8">
        <f t="shared" si="4"/>
        <v>0.07203337901454931</v>
      </c>
    </row>
    <row r="13" spans="1:24" ht="12.75">
      <c r="A13" s="9" t="s">
        <v>14</v>
      </c>
      <c r="B13" s="9">
        <v>8859</v>
      </c>
      <c r="C13" s="9">
        <v>9022</v>
      </c>
      <c r="D13" s="9">
        <v>9250</v>
      </c>
      <c r="E13" s="9">
        <v>9491</v>
      </c>
      <c r="F13" s="9">
        <v>9935</v>
      </c>
      <c r="G13" s="9">
        <v>10615</v>
      </c>
      <c r="H13" s="9">
        <v>11172</v>
      </c>
      <c r="I13" s="9">
        <v>12058</v>
      </c>
      <c r="J13" s="9">
        <v>12874</v>
      </c>
      <c r="K13" s="9">
        <v>14038</v>
      </c>
      <c r="L13" s="9">
        <v>14304</v>
      </c>
      <c r="M13" s="9">
        <v>15702</v>
      </c>
      <c r="N13" s="9">
        <v>16753</v>
      </c>
      <c r="O13" s="9">
        <v>14341</v>
      </c>
      <c r="P13" s="9">
        <v>15032</v>
      </c>
      <c r="Q13" s="9">
        <v>16055</v>
      </c>
      <c r="R13" s="9">
        <v>17192</v>
      </c>
      <c r="S13" s="9">
        <v>18593</v>
      </c>
      <c r="T13" s="9">
        <v>19849</v>
      </c>
      <c r="U13" s="10">
        <f t="shared" si="2"/>
        <v>1.2405463370583587</v>
      </c>
      <c r="V13" s="11">
        <f>+(U13+1)^(1/18)-1</f>
        <v>0.04583725244911485</v>
      </c>
      <c r="W13" s="10">
        <f t="shared" si="3"/>
        <v>0.38407363503242453</v>
      </c>
      <c r="X13" s="11">
        <f t="shared" si="4"/>
        <v>0.0671656536571219</v>
      </c>
    </row>
    <row r="14" spans="1:24" ht="12.75">
      <c r="A14" s="12" t="s">
        <v>16</v>
      </c>
      <c r="B14" s="16">
        <v>157701</v>
      </c>
      <c r="C14" s="17">
        <v>158903</v>
      </c>
      <c r="D14" s="17">
        <v>160193</v>
      </c>
      <c r="E14" s="17">
        <v>166585</v>
      </c>
      <c r="F14" s="17">
        <v>173234</v>
      </c>
      <c r="G14" s="17">
        <v>185335</v>
      </c>
      <c r="H14" s="17">
        <v>195277</v>
      </c>
      <c r="I14" s="18">
        <v>208288</v>
      </c>
      <c r="J14" s="16">
        <v>222426</v>
      </c>
      <c r="K14" s="16">
        <v>236079</v>
      </c>
      <c r="L14" s="17">
        <v>252617</v>
      </c>
      <c r="M14" s="17">
        <v>274949</v>
      </c>
      <c r="N14" s="17">
        <v>280509</v>
      </c>
      <c r="O14" s="17">
        <v>284386</v>
      </c>
      <c r="P14" s="17">
        <v>293840</v>
      </c>
      <c r="Q14" s="17">
        <v>309483</v>
      </c>
      <c r="R14" s="17">
        <v>320050</v>
      </c>
      <c r="S14" s="17">
        <v>337570</v>
      </c>
      <c r="T14" s="9"/>
      <c r="U14" s="10"/>
      <c r="V14" s="19"/>
      <c r="W14" s="20"/>
      <c r="X14" s="19"/>
    </row>
    <row r="15" spans="1:20" ht="12.75">
      <c r="A15" s="12" t="s">
        <v>17</v>
      </c>
      <c r="C15" s="13">
        <f>+C13/B13-1</f>
        <v>0.018399367874477823</v>
      </c>
      <c r="D15" s="13">
        <f aca="true" t="shared" si="5" ref="D15:T15">+D13/C13-1</f>
        <v>0.025271558412768735</v>
      </c>
      <c r="E15" s="13">
        <f t="shared" si="5"/>
        <v>0.026054054054054143</v>
      </c>
      <c r="F15" s="13">
        <f t="shared" si="5"/>
        <v>0.04678116109998953</v>
      </c>
      <c r="G15" s="13">
        <f t="shared" si="5"/>
        <v>0.06844489179667845</v>
      </c>
      <c r="H15" s="13">
        <f t="shared" si="5"/>
        <v>0.05247291568535095</v>
      </c>
      <c r="I15" s="13">
        <f t="shared" si="5"/>
        <v>0.0793054063730756</v>
      </c>
      <c r="J15" s="13">
        <f t="shared" si="5"/>
        <v>0.06767291424780231</v>
      </c>
      <c r="K15" s="13">
        <f t="shared" si="5"/>
        <v>0.09041478949821347</v>
      </c>
      <c r="L15" s="13">
        <f t="shared" si="5"/>
        <v>0.01894856817210422</v>
      </c>
      <c r="M15" s="13">
        <f t="shared" si="5"/>
        <v>0.09773489932885915</v>
      </c>
      <c r="N15" s="13">
        <f t="shared" si="5"/>
        <v>0.06693414851611257</v>
      </c>
      <c r="O15" s="13">
        <f t="shared" si="5"/>
        <v>-0.14397421357368834</v>
      </c>
      <c r="P15" s="13">
        <f t="shared" si="5"/>
        <v>0.04818352973990647</v>
      </c>
      <c r="Q15" s="13">
        <f t="shared" si="5"/>
        <v>0.06805481639169764</v>
      </c>
      <c r="R15" s="13">
        <f t="shared" si="5"/>
        <v>0.07081905948302714</v>
      </c>
      <c r="S15" s="13">
        <f t="shared" si="5"/>
        <v>0.08149139134481165</v>
      </c>
      <c r="T15" s="13">
        <f t="shared" si="5"/>
        <v>0.0675523046307751</v>
      </c>
    </row>
    <row r="16" spans="1:20" ht="12.75">
      <c r="A16" s="12" t="s">
        <v>20</v>
      </c>
      <c r="C16" s="13">
        <f>+C14/B14-1</f>
        <v>0.007622018883837178</v>
      </c>
      <c r="D16" s="13">
        <f aca="true" t="shared" si="6" ref="D16:S16">+D14/C14-1</f>
        <v>0.008118160135428543</v>
      </c>
      <c r="E16" s="13">
        <f t="shared" si="6"/>
        <v>0.03990186837127707</v>
      </c>
      <c r="F16" s="13">
        <f t="shared" si="6"/>
        <v>0.03991355764324522</v>
      </c>
      <c r="G16" s="13">
        <f t="shared" si="6"/>
        <v>0.06985349296327503</v>
      </c>
      <c r="H16" s="13">
        <f t="shared" si="6"/>
        <v>0.05364340248738775</v>
      </c>
      <c r="I16" s="13">
        <f t="shared" si="6"/>
        <v>0.06662843038350652</v>
      </c>
      <c r="J16" s="13">
        <f t="shared" si="6"/>
        <v>0.06787717007220762</v>
      </c>
      <c r="K16" s="13">
        <f t="shared" si="6"/>
        <v>0.06138221251112719</v>
      </c>
      <c r="L16" s="13">
        <f t="shared" si="6"/>
        <v>0.07005282130134405</v>
      </c>
      <c r="M16" s="13">
        <f t="shared" si="6"/>
        <v>0.08840260156679869</v>
      </c>
      <c r="N16" s="13">
        <f t="shared" si="6"/>
        <v>0.020221932067401527</v>
      </c>
      <c r="O16" s="13">
        <f t="shared" si="6"/>
        <v>0.013821303416289732</v>
      </c>
      <c r="P16" s="13">
        <f t="shared" si="6"/>
        <v>0.033243549260512095</v>
      </c>
      <c r="Q16" s="13">
        <f t="shared" si="6"/>
        <v>0.05323645521372167</v>
      </c>
      <c r="R16" s="13">
        <f t="shared" si="6"/>
        <v>0.034144040221918415</v>
      </c>
      <c r="S16" s="13">
        <f t="shared" si="6"/>
        <v>0.05474144664896108</v>
      </c>
      <c r="T16" s="14"/>
    </row>
    <row r="17" spans="1:20" ht="12.75">
      <c r="A17" s="1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ht="12.75">
      <c r="A18" s="1" t="s">
        <v>19</v>
      </c>
    </row>
    <row r="19" ht="12.75">
      <c r="A19" s="15" t="s">
        <v>18</v>
      </c>
    </row>
  </sheetData>
  <mergeCells count="1">
    <mergeCell ref="U1:V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Brownsberger</dc:creator>
  <cp:keywords/>
  <dc:description/>
  <cp:lastModifiedBy>William Brownsberger</cp:lastModifiedBy>
  <dcterms:created xsi:type="dcterms:W3CDTF">2008-01-27T14:44:01Z</dcterms:created>
  <dcterms:modified xsi:type="dcterms:W3CDTF">2008-01-27T15:21:42Z</dcterms:modified>
  <cp:category/>
  <cp:version/>
  <cp:contentType/>
  <cp:contentStatus/>
</cp:coreProperties>
</file>