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3835" windowHeight="14055" activeTab="0"/>
  </bookViews>
  <sheets>
    <sheet name="Cherry Sheet Aid Comparison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<sst xmlns="http://schemas.openxmlformats.org/spreadsheetml/2006/main" count="42" uniqueCount="30">
  <si>
    <t>ARLINGTON</t>
  </si>
  <si>
    <t>Fiscal Year 2015 Estimated Cherry Sheet Receipts</t>
  </si>
  <si>
    <t>LEA</t>
  </si>
  <si>
    <t>DOR Code</t>
  </si>
  <si>
    <t>Municipality</t>
  </si>
  <si>
    <t>Chapter 70</t>
  </si>
  <si>
    <t>Regional Transportation</t>
  </si>
  <si>
    <t>Charter Tuition Reimbursements</t>
  </si>
  <si>
    <t>Smart Growth</t>
  </si>
  <si>
    <t>School Lunch</t>
  </si>
  <si>
    <t>School Choice Receiving Tuition</t>
  </si>
  <si>
    <t>Unrestricted General Government Aid</t>
  </si>
  <si>
    <t>Local Share of Racing Taxes</t>
  </si>
  <si>
    <t>Regional Public Libraries</t>
  </si>
  <si>
    <t>Urban Revitalization</t>
  </si>
  <si>
    <t>Veterans' Benefits</t>
  </si>
  <si>
    <t>Exemptions</t>
  </si>
  <si>
    <t>State Owned Land</t>
  </si>
  <si>
    <t>Public Libraries</t>
  </si>
  <si>
    <t>BELMONT</t>
  </si>
  <si>
    <t>BOSTON</t>
  </si>
  <si>
    <t>CAMBRIDGE</t>
  </si>
  <si>
    <t>WATERTOWN</t>
  </si>
  <si>
    <t>Statewide Total</t>
  </si>
  <si>
    <t>Total CS</t>
  </si>
  <si>
    <t>Fiscal Year 2014 Estimated Cherry Sheet Receipts (Final)</t>
  </si>
  <si>
    <t>Fiscal Year 2015 Estimated Cherry Sheet Receipts (Governor's Proposed H2)</t>
  </si>
  <si>
    <t>% Change 2014 to 2015 to H2</t>
  </si>
  <si>
    <t>SOURCE: DLS Databanks</t>
  </si>
  <si>
    <t>http://www.mass.gov/dor/local-officials/municipal-data-and-financial-management/cherry-sheets/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</si>
</sst>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00000000%"/>
    <numFmt numFmtId="165" formatCode="0.0%"/>
    <numFmt numFmtId="166" formatCode="000"/>
    <numFmt numFmtId="167" formatCode="General_)"/>
    <numFmt numFmtId="168" formatCode="_(* #,##0.0_);_(* \(#,##0.0\);_(* &quot;-&quot;??_);_(@_)"/>
    <numFmt numFmtId="169" formatCode="_(* #,##0_);_(* \(#,##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/>
    </xf>
    <xf numFmtId="166" fontId="0" fillId="0" borderId="1" xfId="0" applyNumberFormat="1" applyFont="1" applyBorder="1" applyAlignment="1" applyProtection="1">
      <alignment horizontal="left"/>
      <protection/>
    </xf>
    <xf numFmtId="167" fontId="0" fillId="0" borderId="1" xfId="0" applyNumberFormat="1" applyFont="1" applyBorder="1" applyAlignment="1" applyProtection="1">
      <alignment horizontal="left"/>
      <protection/>
    </xf>
    <xf numFmtId="3" fontId="0" fillId="0" borderId="1" xfId="19" applyNumberFormat="1" applyFont="1" applyBorder="1">
      <alignment/>
      <protection/>
    </xf>
    <xf numFmtId="38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1" xfId="20" applyNumberFormat="1" applyFont="1" applyBorder="1">
      <alignment/>
      <protection/>
    </xf>
    <xf numFmtId="3" fontId="0" fillId="0" borderId="1" xfId="19" applyNumberFormat="1" applyFont="1" applyFill="1" applyBorder="1">
      <alignment/>
      <protection/>
    </xf>
    <xf numFmtId="0" fontId="1" fillId="0" borderId="1" xfId="0" applyFont="1" applyBorder="1" applyAlignment="1">
      <alignment/>
    </xf>
    <xf numFmtId="165" fontId="0" fillId="0" borderId="1" xfId="21" applyNumberFormat="1" applyFont="1" applyBorder="1" applyAlignment="1">
      <alignment/>
    </xf>
    <xf numFmtId="169" fontId="0" fillId="0" borderId="1" xfId="15" applyNumberFormat="1" applyFont="1" applyBorder="1" applyAlignment="1">
      <alignment/>
    </xf>
    <xf numFmtId="9" fontId="0" fillId="0" borderId="1" xfId="21" applyNumberFormat="1" applyFont="1" applyBorder="1" applyAlignment="1">
      <alignment/>
    </xf>
    <xf numFmtId="0" fontId="0" fillId="0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Municipal Receipts" xfId="19"/>
    <cellStyle name="Normal_Municipal Receipts_Municipal Receip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William%20Brownsberger\Local%20Settings\Application%20Data\Google\Chrome\Application\32.0.1700.76\cs2015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icipal Receipts"/>
      <sheetName val="Municipal Charges"/>
      <sheetName val="Regional School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workbookViewId="0" topLeftCell="A1">
      <selection activeCell="C26" sqref="C26"/>
    </sheetView>
  </sheetViews>
  <sheetFormatPr defaultColWidth="9.140625" defaultRowHeight="12.75"/>
  <cols>
    <col min="1" max="1" width="4.57421875" style="1" bestFit="1" customWidth="1"/>
    <col min="2" max="2" width="5.28125" style="1" bestFit="1" customWidth="1"/>
    <col min="3" max="3" width="22.8515625" style="1" bestFit="1" customWidth="1"/>
    <col min="4" max="4" width="16.57421875" style="1" bestFit="1" customWidth="1"/>
    <col min="5" max="5" width="14.00390625" style="1" bestFit="1" customWidth="1"/>
    <col min="6" max="6" width="14.8515625" style="1" customWidth="1"/>
    <col min="7" max="7" width="15.28125" style="1" customWidth="1"/>
    <col min="8" max="8" width="10.7109375" style="1" customWidth="1"/>
    <col min="9" max="9" width="15.57421875" style="1" customWidth="1"/>
    <col min="10" max="10" width="15.00390625" style="1" bestFit="1" customWidth="1"/>
    <col min="11" max="11" width="11.8515625" style="1" customWidth="1"/>
    <col min="12" max="12" width="10.140625" style="1" customWidth="1"/>
    <col min="13" max="13" width="13.421875" style="1" customWidth="1"/>
    <col min="14" max="14" width="13.140625" style="1" customWidth="1"/>
    <col min="15" max="15" width="12.7109375" style="1" customWidth="1"/>
    <col min="16" max="16" width="14.00390625" style="1" bestFit="1" customWidth="1"/>
    <col min="17" max="17" width="12.8515625" style="1" bestFit="1" customWidth="1"/>
    <col min="18" max="18" width="16.8515625" style="1" bestFit="1" customWidth="1"/>
    <col min="19" max="19" width="11.7109375" style="1" customWidth="1"/>
    <col min="20" max="16384" width="9.140625" style="1" customWidth="1"/>
  </cols>
  <sheetData>
    <row r="1" ht="12.75">
      <c r="A1" s="2" t="s">
        <v>1</v>
      </c>
    </row>
    <row r="2" spans="1:18" s="3" customFormat="1" ht="51">
      <c r="A2" s="4" t="s">
        <v>2</v>
      </c>
      <c r="B2" s="4" t="s">
        <v>3</v>
      </c>
      <c r="C2" s="4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5" t="s">
        <v>14</v>
      </c>
      <c r="N2" s="5" t="s">
        <v>15</v>
      </c>
      <c r="O2" s="5" t="s">
        <v>16</v>
      </c>
      <c r="P2" s="5" t="s">
        <v>17</v>
      </c>
      <c r="Q2" s="5" t="s">
        <v>18</v>
      </c>
      <c r="R2" s="5" t="s">
        <v>24</v>
      </c>
    </row>
    <row r="3" spans="1:18" s="3" customFormat="1" ht="12.75">
      <c r="A3" s="14" t="s">
        <v>26</v>
      </c>
      <c r="B3" s="14"/>
      <c r="C3" s="14"/>
      <c r="D3" s="1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2.75">
      <c r="A4" s="6">
        <v>10</v>
      </c>
      <c r="B4" s="7">
        <v>10</v>
      </c>
      <c r="C4" s="8" t="s">
        <v>0</v>
      </c>
      <c r="D4" s="9">
        <v>10234582</v>
      </c>
      <c r="E4" s="9">
        <v>0</v>
      </c>
      <c r="F4" s="10">
        <v>47784</v>
      </c>
      <c r="G4" s="9">
        <v>0</v>
      </c>
      <c r="H4" s="9">
        <v>18809</v>
      </c>
      <c r="I4" s="9">
        <v>0</v>
      </c>
      <c r="J4" s="11">
        <v>6568591</v>
      </c>
      <c r="K4" s="12">
        <v>0</v>
      </c>
      <c r="L4" s="9">
        <v>0</v>
      </c>
      <c r="M4" s="9">
        <v>0</v>
      </c>
      <c r="N4" s="13">
        <v>225800</v>
      </c>
      <c r="O4" s="13">
        <v>151486</v>
      </c>
      <c r="P4" s="9">
        <v>0</v>
      </c>
      <c r="Q4" s="13">
        <v>42839</v>
      </c>
      <c r="R4" s="11">
        <f>SUM(D4:Q4)</f>
        <v>17289891</v>
      </c>
    </row>
    <row r="5" spans="1:18" ht="12.75">
      <c r="A5" s="6">
        <v>26</v>
      </c>
      <c r="B5" s="7">
        <v>26</v>
      </c>
      <c r="C5" s="8" t="s">
        <v>19</v>
      </c>
      <c r="D5" s="9">
        <v>6420104</v>
      </c>
      <c r="E5" s="9">
        <v>0</v>
      </c>
      <c r="F5" s="10">
        <v>8168</v>
      </c>
      <c r="G5" s="9">
        <v>0</v>
      </c>
      <c r="H5" s="9">
        <v>13817</v>
      </c>
      <c r="I5" s="9">
        <v>0</v>
      </c>
      <c r="J5" s="11">
        <v>1954933</v>
      </c>
      <c r="K5" s="12">
        <v>0</v>
      </c>
      <c r="L5" s="9">
        <v>0</v>
      </c>
      <c r="M5" s="9">
        <v>0</v>
      </c>
      <c r="N5" s="13">
        <v>12756</v>
      </c>
      <c r="O5" s="13">
        <v>58054</v>
      </c>
      <c r="P5" s="9">
        <v>0</v>
      </c>
      <c r="Q5" s="13">
        <v>28662</v>
      </c>
      <c r="R5" s="11">
        <f>SUM(D5:Q5)</f>
        <v>8496494</v>
      </c>
    </row>
    <row r="6" spans="1:18" ht="12.75">
      <c r="A6" s="6">
        <v>35</v>
      </c>
      <c r="B6" s="7">
        <v>35</v>
      </c>
      <c r="C6" s="8" t="s">
        <v>20</v>
      </c>
      <c r="D6" s="9">
        <v>210991435</v>
      </c>
      <c r="E6" s="9">
        <v>0</v>
      </c>
      <c r="F6" s="10">
        <v>22518894</v>
      </c>
      <c r="G6" s="9">
        <v>0</v>
      </c>
      <c r="H6" s="9">
        <v>406204</v>
      </c>
      <c r="I6" s="9">
        <v>0</v>
      </c>
      <c r="J6" s="11">
        <v>164035210</v>
      </c>
      <c r="K6" s="12">
        <v>0</v>
      </c>
      <c r="L6" s="9">
        <v>2521970</v>
      </c>
      <c r="M6" s="9">
        <v>0</v>
      </c>
      <c r="N6" s="13">
        <v>2800730</v>
      </c>
      <c r="O6" s="13">
        <v>1107875</v>
      </c>
      <c r="P6" s="9">
        <v>289378</v>
      </c>
      <c r="Q6" s="13">
        <v>496665</v>
      </c>
      <c r="R6" s="11">
        <f>SUM(D6:Q6)</f>
        <v>405168361</v>
      </c>
    </row>
    <row r="7" spans="1:18" ht="12.75">
      <c r="A7" s="6">
        <v>49</v>
      </c>
      <c r="B7" s="7">
        <v>49</v>
      </c>
      <c r="C7" s="8" t="s">
        <v>21</v>
      </c>
      <c r="D7" s="9">
        <v>10513263</v>
      </c>
      <c r="E7" s="9">
        <v>0</v>
      </c>
      <c r="F7" s="10">
        <v>918089</v>
      </c>
      <c r="G7" s="9">
        <v>0</v>
      </c>
      <c r="H7" s="9">
        <v>32168</v>
      </c>
      <c r="I7" s="9">
        <v>0</v>
      </c>
      <c r="J7" s="11">
        <v>18600207</v>
      </c>
      <c r="K7" s="12">
        <v>0</v>
      </c>
      <c r="L7" s="9">
        <v>0</v>
      </c>
      <c r="M7" s="9">
        <v>0</v>
      </c>
      <c r="N7" s="13">
        <v>532176</v>
      </c>
      <c r="O7" s="13">
        <v>178956</v>
      </c>
      <c r="P7" s="9">
        <v>0</v>
      </c>
      <c r="Q7" s="13">
        <v>110518</v>
      </c>
      <c r="R7" s="11">
        <f>SUM(D7:Q7)</f>
        <v>30885377</v>
      </c>
    </row>
    <row r="8" spans="1:18" ht="12.75">
      <c r="A8" s="6">
        <v>314</v>
      </c>
      <c r="B8" s="7">
        <v>314</v>
      </c>
      <c r="C8" s="8" t="s">
        <v>22</v>
      </c>
      <c r="D8" s="9">
        <v>4334781</v>
      </c>
      <c r="E8" s="9">
        <v>0</v>
      </c>
      <c r="F8" s="10">
        <v>30994</v>
      </c>
      <c r="G8" s="9">
        <v>0</v>
      </c>
      <c r="H8" s="9">
        <v>9109</v>
      </c>
      <c r="I8" s="9">
        <v>0</v>
      </c>
      <c r="J8" s="11">
        <v>5775246</v>
      </c>
      <c r="K8" s="12">
        <v>0</v>
      </c>
      <c r="L8" s="9">
        <v>0</v>
      </c>
      <c r="M8" s="9">
        <v>0</v>
      </c>
      <c r="N8" s="13">
        <v>113306</v>
      </c>
      <c r="O8" s="13">
        <v>109313</v>
      </c>
      <c r="P8" s="9">
        <v>0</v>
      </c>
      <c r="Q8" s="13">
        <v>48850</v>
      </c>
      <c r="R8" s="11">
        <f>SUM(D8:Q8)</f>
        <v>10421599</v>
      </c>
    </row>
    <row r="9" spans="1:18" ht="12.75">
      <c r="A9" s="6"/>
      <c r="B9" s="6"/>
      <c r="C9" s="6" t="s">
        <v>23</v>
      </c>
      <c r="D9" s="6">
        <v>4400696186</v>
      </c>
      <c r="E9" s="6">
        <v>49691336</v>
      </c>
      <c r="F9" s="6">
        <v>75000002</v>
      </c>
      <c r="G9" s="6">
        <v>131271</v>
      </c>
      <c r="H9" s="6">
        <v>5104747</v>
      </c>
      <c r="I9" s="6">
        <v>76632786</v>
      </c>
      <c r="J9" s="6">
        <v>920230293</v>
      </c>
      <c r="K9" s="6">
        <v>0</v>
      </c>
      <c r="L9" s="6">
        <v>2521970</v>
      </c>
      <c r="M9" s="6">
        <v>1286806</v>
      </c>
      <c r="N9" s="6">
        <v>50344210</v>
      </c>
      <c r="O9" s="6">
        <v>24260605</v>
      </c>
      <c r="P9" s="6">
        <v>26270000</v>
      </c>
      <c r="Q9" s="6">
        <v>6823657</v>
      </c>
      <c r="R9" s="6">
        <v>5638993869</v>
      </c>
    </row>
    <row r="10" spans="1:18" s="2" customFormat="1" ht="12.75">
      <c r="A10" s="14" t="s">
        <v>25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</row>
    <row r="11" spans="1:18" ht="12.75">
      <c r="A11" s="6">
        <v>10</v>
      </c>
      <c r="B11" s="6">
        <v>10</v>
      </c>
      <c r="C11" s="6" t="s">
        <v>0</v>
      </c>
      <c r="D11" s="16">
        <v>10048980</v>
      </c>
      <c r="E11" s="16">
        <v>0</v>
      </c>
      <c r="F11" s="16">
        <v>40302</v>
      </c>
      <c r="G11" s="16">
        <v>0</v>
      </c>
      <c r="H11" s="16">
        <v>18819</v>
      </c>
      <c r="I11" s="16">
        <v>0</v>
      </c>
      <c r="J11" s="16">
        <v>6568591</v>
      </c>
      <c r="K11" s="16">
        <v>0</v>
      </c>
      <c r="L11" s="16">
        <v>0</v>
      </c>
      <c r="M11" s="16">
        <v>0</v>
      </c>
      <c r="N11" s="16">
        <v>207767</v>
      </c>
      <c r="O11" s="16">
        <v>167052</v>
      </c>
      <c r="P11" s="16">
        <v>0</v>
      </c>
      <c r="Q11" s="16">
        <v>41747</v>
      </c>
      <c r="R11" s="16">
        <v>17093258</v>
      </c>
    </row>
    <row r="12" spans="1:18" ht="12.75">
      <c r="A12" s="6">
        <v>26</v>
      </c>
      <c r="B12" s="6">
        <v>26</v>
      </c>
      <c r="C12" s="6" t="s">
        <v>19</v>
      </c>
      <c r="D12" s="16">
        <v>5864908</v>
      </c>
      <c r="E12" s="16">
        <v>0</v>
      </c>
      <c r="F12" s="16">
        <v>3084</v>
      </c>
      <c r="G12" s="16">
        <v>0</v>
      </c>
      <c r="H12" s="16">
        <v>13724</v>
      </c>
      <c r="I12" s="16">
        <v>0</v>
      </c>
      <c r="J12" s="16">
        <v>1954933</v>
      </c>
      <c r="K12" s="16">
        <v>0</v>
      </c>
      <c r="L12" s="16">
        <v>0</v>
      </c>
      <c r="M12" s="16">
        <v>0</v>
      </c>
      <c r="N12" s="16">
        <v>19311</v>
      </c>
      <c r="O12" s="16">
        <v>55822</v>
      </c>
      <c r="P12" s="16">
        <v>0</v>
      </c>
      <c r="Q12" s="16">
        <v>28472</v>
      </c>
      <c r="R12" s="16">
        <v>7940254</v>
      </c>
    </row>
    <row r="13" spans="1:18" ht="12.75">
      <c r="A13" s="6">
        <v>35</v>
      </c>
      <c r="B13" s="6">
        <v>35</v>
      </c>
      <c r="C13" s="6" t="s">
        <v>20</v>
      </c>
      <c r="D13" s="16">
        <v>209406563</v>
      </c>
      <c r="E13" s="16">
        <v>0</v>
      </c>
      <c r="F13" s="16">
        <v>22090688</v>
      </c>
      <c r="G13" s="16">
        <v>0</v>
      </c>
      <c r="H13" s="16">
        <v>400517</v>
      </c>
      <c r="I13" s="16">
        <v>0</v>
      </c>
      <c r="J13" s="16">
        <v>164035210</v>
      </c>
      <c r="K13" s="16">
        <v>577406</v>
      </c>
      <c r="L13" s="16">
        <v>2354352</v>
      </c>
      <c r="M13" s="16">
        <v>0</v>
      </c>
      <c r="N13" s="16">
        <v>3197376</v>
      </c>
      <c r="O13" s="16">
        <v>1152329</v>
      </c>
      <c r="P13" s="16">
        <v>277338</v>
      </c>
      <c r="Q13" s="16">
        <v>485519</v>
      </c>
      <c r="R13" s="16">
        <v>403977298</v>
      </c>
    </row>
    <row r="14" spans="1:18" ht="12.75">
      <c r="A14" s="6">
        <v>49</v>
      </c>
      <c r="B14" s="6">
        <v>49</v>
      </c>
      <c r="C14" s="6" t="s">
        <v>21</v>
      </c>
      <c r="D14" s="16">
        <v>9053613</v>
      </c>
      <c r="E14" s="16">
        <v>0</v>
      </c>
      <c r="F14" s="16">
        <v>2132664</v>
      </c>
      <c r="G14" s="16">
        <v>0</v>
      </c>
      <c r="H14" s="16">
        <v>29283</v>
      </c>
      <c r="I14" s="16">
        <v>0</v>
      </c>
      <c r="J14" s="16">
        <v>18600207</v>
      </c>
      <c r="K14" s="16">
        <v>0</v>
      </c>
      <c r="L14" s="16">
        <v>0</v>
      </c>
      <c r="M14" s="16">
        <v>0</v>
      </c>
      <c r="N14" s="16">
        <v>488309</v>
      </c>
      <c r="O14" s="16">
        <v>190509</v>
      </c>
      <c r="P14" s="16">
        <v>0</v>
      </c>
      <c r="Q14" s="16">
        <v>107252</v>
      </c>
      <c r="R14" s="16">
        <v>30601837</v>
      </c>
    </row>
    <row r="15" spans="1:18" ht="12.75">
      <c r="A15" s="6">
        <v>314</v>
      </c>
      <c r="B15" s="6">
        <v>314</v>
      </c>
      <c r="C15" s="6" t="s">
        <v>22</v>
      </c>
      <c r="D15" s="16">
        <v>3928626</v>
      </c>
      <c r="E15" s="16">
        <v>0</v>
      </c>
      <c r="F15" s="16">
        <v>19771</v>
      </c>
      <c r="G15" s="16">
        <v>0</v>
      </c>
      <c r="H15" s="16">
        <v>10130</v>
      </c>
      <c r="I15" s="16">
        <v>0</v>
      </c>
      <c r="J15" s="16">
        <v>5775246</v>
      </c>
      <c r="K15" s="16">
        <v>0</v>
      </c>
      <c r="L15" s="16">
        <v>0</v>
      </c>
      <c r="M15" s="16">
        <v>0</v>
      </c>
      <c r="N15" s="16">
        <v>86453</v>
      </c>
      <c r="O15" s="16">
        <v>111467</v>
      </c>
      <c r="P15" s="16">
        <v>0</v>
      </c>
      <c r="Q15" s="16">
        <v>46050</v>
      </c>
      <c r="R15" s="16">
        <v>9977743</v>
      </c>
    </row>
    <row r="16" spans="1:18" ht="12.75">
      <c r="A16" s="6"/>
      <c r="B16" s="6"/>
      <c r="C16" s="6" t="s">
        <v>23</v>
      </c>
      <c r="D16" s="16">
        <v>4301214590</v>
      </c>
      <c r="E16" s="16">
        <v>48759897</v>
      </c>
      <c r="F16" s="16">
        <v>74005528</v>
      </c>
      <c r="G16" s="16">
        <v>131271</v>
      </c>
      <c r="H16" s="16">
        <v>5106036</v>
      </c>
      <c r="I16" s="16">
        <v>75665909</v>
      </c>
      <c r="J16" s="16">
        <v>920230293</v>
      </c>
      <c r="K16" s="16">
        <v>1150000</v>
      </c>
      <c r="L16" s="16">
        <v>2894352</v>
      </c>
      <c r="M16" s="16">
        <v>2232162</v>
      </c>
      <c r="N16" s="16">
        <v>48327783</v>
      </c>
      <c r="O16" s="16">
        <v>24654648</v>
      </c>
      <c r="P16" s="16">
        <v>26770000</v>
      </c>
      <c r="Q16" s="16">
        <v>6823657</v>
      </c>
      <c r="R16" s="16">
        <v>5543979085</v>
      </c>
    </row>
    <row r="17" spans="1:18" ht="12.75">
      <c r="A17" s="14" t="s">
        <v>27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 ht="12.75">
      <c r="A18" s="6">
        <v>10</v>
      </c>
      <c r="B18" s="6">
        <v>10</v>
      </c>
      <c r="C18" s="6" t="s">
        <v>0</v>
      </c>
      <c r="D18" s="15">
        <f>+(D4-D11)/D11</f>
        <v>0.018469735236810104</v>
      </c>
      <c r="E18" s="15"/>
      <c r="F18" s="15">
        <f aca="true" t="shared" si="0" ref="E18:R18">+(F4-F11)/F11</f>
        <v>0.18564835492035134</v>
      </c>
      <c r="G18" s="15"/>
      <c r="H18" s="15">
        <f t="shared" si="0"/>
        <v>-0.0005313778627982358</v>
      </c>
      <c r="I18" s="15"/>
      <c r="J18" s="15">
        <f t="shared" si="0"/>
        <v>0</v>
      </c>
      <c r="K18" s="15"/>
      <c r="L18" s="15"/>
      <c r="M18" s="15"/>
      <c r="N18" s="15">
        <f t="shared" si="0"/>
        <v>0.08679434173858216</v>
      </c>
      <c r="O18" s="15">
        <f t="shared" si="0"/>
        <v>-0.09318056653018222</v>
      </c>
      <c r="P18" s="15"/>
      <c r="Q18" s="15">
        <f t="shared" si="0"/>
        <v>0.026157568208494023</v>
      </c>
      <c r="R18" s="15">
        <f t="shared" si="0"/>
        <v>0.011503541337760185</v>
      </c>
    </row>
    <row r="19" spans="1:18" ht="12.75">
      <c r="A19" s="6">
        <v>26</v>
      </c>
      <c r="B19" s="6">
        <v>26</v>
      </c>
      <c r="C19" s="6" t="s">
        <v>19</v>
      </c>
      <c r="D19" s="17">
        <f aca="true" t="shared" si="1" ref="D19:R23">+(D5-D12)/D12</f>
        <v>0.09466405952147929</v>
      </c>
      <c r="E19" s="15"/>
      <c r="F19" s="15">
        <f t="shared" si="1"/>
        <v>1.6485084306095978</v>
      </c>
      <c r="G19" s="15"/>
      <c r="H19" s="15">
        <f t="shared" si="1"/>
        <v>0.006776450014573011</v>
      </c>
      <c r="I19" s="15"/>
      <c r="J19" s="15">
        <f t="shared" si="1"/>
        <v>0</v>
      </c>
      <c r="K19" s="15"/>
      <c r="L19" s="15"/>
      <c r="M19" s="15"/>
      <c r="N19" s="15">
        <f t="shared" si="1"/>
        <v>-0.33944384029827557</v>
      </c>
      <c r="O19" s="15">
        <f t="shared" si="1"/>
        <v>0.039984235606033466</v>
      </c>
      <c r="P19" s="15"/>
      <c r="Q19" s="15">
        <f t="shared" si="1"/>
        <v>0.006673222815397584</v>
      </c>
      <c r="R19" s="15">
        <f t="shared" si="1"/>
        <v>0.07005317462136601</v>
      </c>
    </row>
    <row r="20" spans="1:18" ht="12.75">
      <c r="A20" s="6">
        <v>35</v>
      </c>
      <c r="B20" s="6">
        <v>35</v>
      </c>
      <c r="C20" s="6" t="s">
        <v>20</v>
      </c>
      <c r="D20" s="15">
        <f t="shared" si="1"/>
        <v>0.007568396984768811</v>
      </c>
      <c r="E20" s="15"/>
      <c r="F20" s="15">
        <f t="shared" si="1"/>
        <v>0.019384004699174603</v>
      </c>
      <c r="G20" s="15"/>
      <c r="H20" s="15">
        <f t="shared" si="1"/>
        <v>0.014199147601724771</v>
      </c>
      <c r="I20" s="15"/>
      <c r="J20" s="15">
        <f t="shared" si="1"/>
        <v>0</v>
      </c>
      <c r="K20" s="15">
        <f t="shared" si="1"/>
        <v>-1</v>
      </c>
      <c r="L20" s="15">
        <f t="shared" si="1"/>
        <v>0.07119496150108395</v>
      </c>
      <c r="M20" s="15"/>
      <c r="N20" s="15">
        <f t="shared" si="1"/>
        <v>-0.12405359895113993</v>
      </c>
      <c r="O20" s="15">
        <f t="shared" si="1"/>
        <v>-0.03857752430078563</v>
      </c>
      <c r="P20" s="15">
        <f t="shared" si="1"/>
        <v>0.043412731035775844</v>
      </c>
      <c r="Q20" s="15">
        <f t="shared" si="1"/>
        <v>0.022956877073811735</v>
      </c>
      <c r="R20" s="15">
        <f t="shared" si="1"/>
        <v>0.002948341418927952</v>
      </c>
    </row>
    <row r="21" spans="1:18" ht="12.75">
      <c r="A21" s="6">
        <v>49</v>
      </c>
      <c r="B21" s="6">
        <v>49</v>
      </c>
      <c r="C21" s="6" t="s">
        <v>21</v>
      </c>
      <c r="D21" s="15">
        <f t="shared" si="1"/>
        <v>0.1612229283491574</v>
      </c>
      <c r="E21" s="15"/>
      <c r="F21" s="15">
        <f>+(F7-F14)/F14</f>
        <v>-0.5695107152369056</v>
      </c>
      <c r="G21" s="15"/>
      <c r="H21" s="15">
        <f t="shared" si="1"/>
        <v>0.098521326366834</v>
      </c>
      <c r="I21" s="15"/>
      <c r="J21" s="15">
        <f t="shared" si="1"/>
        <v>0</v>
      </c>
      <c r="K21" s="15"/>
      <c r="L21" s="15"/>
      <c r="M21" s="15"/>
      <c r="N21" s="15">
        <f t="shared" si="1"/>
        <v>0.08983451052509783</v>
      </c>
      <c r="O21" s="15">
        <f t="shared" si="1"/>
        <v>-0.060642804276963294</v>
      </c>
      <c r="P21" s="15"/>
      <c r="Q21" s="15">
        <f t="shared" si="1"/>
        <v>0.03045164658934099</v>
      </c>
      <c r="R21" s="15">
        <f t="shared" si="1"/>
        <v>0.009265456841692216</v>
      </c>
    </row>
    <row r="22" spans="1:18" ht="12.75">
      <c r="A22" s="6">
        <v>314</v>
      </c>
      <c r="B22" s="6">
        <v>314</v>
      </c>
      <c r="C22" s="6" t="s">
        <v>22</v>
      </c>
      <c r="D22" s="15">
        <f t="shared" si="1"/>
        <v>0.10338347300048414</v>
      </c>
      <c r="E22" s="15"/>
      <c r="F22" s="15">
        <f t="shared" si="1"/>
        <v>0.5676495877800819</v>
      </c>
      <c r="G22" s="15"/>
      <c r="H22" s="15">
        <f t="shared" si="1"/>
        <v>-0.10078973346495558</v>
      </c>
      <c r="I22" s="15"/>
      <c r="J22" s="15">
        <f t="shared" si="1"/>
        <v>0</v>
      </c>
      <c r="K22" s="15"/>
      <c r="L22" s="15"/>
      <c r="M22" s="15"/>
      <c r="N22" s="15">
        <f t="shared" si="1"/>
        <v>0.3106080760644512</v>
      </c>
      <c r="O22" s="15">
        <f t="shared" si="1"/>
        <v>-0.019324104892030826</v>
      </c>
      <c r="P22" s="15"/>
      <c r="Q22" s="15">
        <f t="shared" si="1"/>
        <v>0.06080347448425624</v>
      </c>
      <c r="R22" s="15">
        <f t="shared" si="1"/>
        <v>0.04448460939513074</v>
      </c>
    </row>
    <row r="23" spans="1:18" ht="12.75">
      <c r="A23" s="6"/>
      <c r="B23" s="6"/>
      <c r="C23" s="6" t="s">
        <v>23</v>
      </c>
      <c r="D23" s="15">
        <f t="shared" si="1"/>
        <v>0.023128721880393326</v>
      </c>
      <c r="E23" s="15">
        <f t="shared" si="1"/>
        <v>0.019102562911484412</v>
      </c>
      <c r="F23" s="15">
        <f t="shared" si="1"/>
        <v>0.013437833995319916</v>
      </c>
      <c r="G23" s="15">
        <f t="shared" si="1"/>
        <v>0</v>
      </c>
      <c r="H23" s="15">
        <f t="shared" si="1"/>
        <v>-0.00025244632039413746</v>
      </c>
      <c r="I23" s="15">
        <f t="shared" si="1"/>
        <v>0.012778238083414818</v>
      </c>
      <c r="J23" s="15">
        <f t="shared" si="1"/>
        <v>0</v>
      </c>
      <c r="K23" s="15">
        <f t="shared" si="1"/>
        <v>-1</v>
      </c>
      <c r="L23" s="15">
        <f t="shared" si="1"/>
        <v>-0.12865815906289213</v>
      </c>
      <c r="M23" s="15">
        <f t="shared" si="1"/>
        <v>-0.42351585592801955</v>
      </c>
      <c r="N23" s="15">
        <f t="shared" si="1"/>
        <v>0.04172397066093431</v>
      </c>
      <c r="O23" s="15">
        <f t="shared" si="1"/>
        <v>-0.01598250358309719</v>
      </c>
      <c r="P23" s="15">
        <f t="shared" si="1"/>
        <v>-0.01867762420620097</v>
      </c>
      <c r="Q23" s="15">
        <f t="shared" si="1"/>
        <v>0</v>
      </c>
      <c r="R23" s="15">
        <f t="shared" si="1"/>
        <v>0.017138373457626418</v>
      </c>
    </row>
    <row r="25" ht="12.75">
      <c r="C25" s="18" t="s">
        <v>28</v>
      </c>
    </row>
    <row r="26" ht="12.75">
      <c r="C26" s="1" t="s">
        <v>29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William Brownsberger</cp:lastModifiedBy>
  <dcterms:created xsi:type="dcterms:W3CDTF">2014-01-24T11:47:02Z</dcterms:created>
  <dcterms:modified xsi:type="dcterms:W3CDTF">2014-01-24T12:06:04Z</dcterms:modified>
  <cp:category/>
  <cp:version/>
  <cp:contentType/>
  <cp:contentStatus/>
</cp:coreProperties>
</file>