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<sst xmlns="http://schemas.openxmlformats.org/spreadsheetml/2006/main" count="42" uniqueCount="35">
  <si>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Arlington</t>
  </si>
  <si>
    <t>Belmont</t>
  </si>
  <si>
    <t>Cambridge</t>
  </si>
  <si>
    <t>Chapter 70 Aid</t>
  </si>
  <si>
    <t xml:space="preserve">2009 Budgeted </t>
  </si>
  <si>
    <t>Total 2009 Budgeted Major Programs</t>
  </si>
  <si>
    <t>Total 2010 Budgeted Major Programs</t>
  </si>
  <si>
    <t>% Reduction from 2009 budgeted</t>
  </si>
  <si>
    <t>$ Reduction from 2009 Budgeted</t>
  </si>
  <si>
    <t>(1) Includes Addditional Assistance, Lottery and Supplement to Lottery</t>
  </si>
  <si>
    <t xml:space="preserve">   Aid to mitigate reductions in excess of 10%</t>
  </si>
  <si>
    <t>Total new local aid proposals (not budgeted)</t>
  </si>
  <si>
    <t>Total 2010 Aid if proposals adopted</t>
  </si>
  <si>
    <t xml:space="preserve">9C Cuts to Unrestricted Municipal Aid </t>
  </si>
  <si>
    <t>% Reduction from 2009 Budgeted Total</t>
  </si>
  <si>
    <t>(2) Governor made an across the board 9.74% cut in unrestricted general government aid</t>
  </si>
  <si>
    <t xml:space="preserve">Unrestricted General Government Aid (1) </t>
  </si>
  <si>
    <t xml:space="preserve">     general fund in event of short fall</t>
  </si>
  <si>
    <t>Reduced 2009 Total after 9C Cuts</t>
  </si>
  <si>
    <t xml:space="preserve">   Meals tax increase (1%) (4)</t>
  </si>
  <si>
    <t xml:space="preserve">   Rooms tax increase (1%) (4)</t>
  </si>
  <si>
    <t>(3) Subject to separate votes on tax increases</t>
  </si>
  <si>
    <t xml:space="preserve">(4) Apportioned by specific amounts in Section 3 of the budget bill and guaranteed from the </t>
  </si>
  <si>
    <t>Chapter 70 Aid (level funded)</t>
  </si>
  <si>
    <t>Governors Proposed additional 2010 Aid (3)</t>
  </si>
  <si>
    <t>Total 2010 Major Programs, HWM</t>
  </si>
  <si>
    <t>Potential Allocation of Federal Funds from ARRA</t>
  </si>
  <si>
    <t>Local Aid (Major Programs in Section 3 of the budget) -- 2009 and 2010 Budget Drafts</t>
  </si>
  <si>
    <t>Total Local Aid including Stimulus Allocation</t>
  </si>
  <si>
    <t xml:space="preserve">Change from 2009 Budgeted Total </t>
  </si>
  <si>
    <t>Change from 2009 Budgeted Total with Stimulus</t>
  </si>
  <si>
    <t>Governors 2010 Budgeted</t>
  </si>
  <si>
    <t>House Ways and Means FY 2010  Budgeted (no new taxes)</t>
  </si>
  <si>
    <t>% Change from 2009 Budgeted Total</t>
  </si>
  <si>
    <t>House Budgeted FY2010 (based on sales tax increase)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</si>
</sst>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-webkit-monospa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/>
    </xf>
    <xf numFmtId="41" fontId="0" fillId="22" borderId="10" xfId="42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41" fontId="3" fillId="4" borderId="10" xfId="42" applyNumberFormat="1" applyFont="1" applyFill="1" applyBorder="1" applyAlignment="1">
      <alignment/>
    </xf>
    <xf numFmtId="41" fontId="0" fillId="4" borderId="10" xfId="42" applyNumberFormat="1" applyFont="1" applyFill="1" applyBorder="1" applyAlignment="1">
      <alignment/>
    </xf>
    <xf numFmtId="168" fontId="0" fillId="4" borderId="10" xfId="57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1" fontId="0" fillId="24" borderId="10" xfId="42" applyNumberFormat="1" applyFont="1" applyFill="1" applyBorder="1" applyAlignment="1">
      <alignment/>
    </xf>
    <xf numFmtId="168" fontId="0" fillId="24" borderId="10" xfId="57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41" fontId="0" fillId="7" borderId="10" xfId="42" applyNumberFormat="1" applyFont="1" applyFill="1" applyBorder="1" applyAlignment="1">
      <alignment/>
    </xf>
    <xf numFmtId="168" fontId="0" fillId="7" borderId="10" xfId="57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2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68" fontId="0" fillId="11" borderId="10" xfId="57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41" fontId="0" fillId="11" borderId="10" xfId="42" applyNumberFormat="1" applyFont="1" applyFill="1" applyBorder="1" applyAlignment="1">
      <alignment/>
    </xf>
    <xf numFmtId="171" fontId="0" fillId="11" borderId="10" xfId="42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9" fontId="0" fillId="11" borderId="10" xfId="57" applyFont="1" applyFill="1" applyBorder="1" applyAlignment="1">
      <alignment/>
    </xf>
    <xf numFmtId="0" fontId="21" fillId="0" borderId="0" xfId="0" applyFont="1" applyAlignment="1">
      <alignment/>
    </xf>
    <xf numFmtId="10" fontId="0" fillId="0" borderId="0" xfId="0" applyNumberFormat="1" applyAlignment="1">
      <alignment/>
    </xf>
    <xf numFmtId="0" fontId="2" fillId="3" borderId="10" xfId="0" applyFont="1" applyFill="1" applyBorder="1" applyAlignment="1">
      <alignment/>
    </xf>
    <xf numFmtId="9" fontId="0" fillId="3" borderId="10" xfId="57" applyFont="1" applyFill="1" applyBorder="1" applyAlignment="1">
      <alignment/>
    </xf>
    <xf numFmtId="0" fontId="0" fillId="3" borderId="10" xfId="0" applyFont="1" applyFill="1" applyBorder="1" applyAlignment="1">
      <alignment/>
    </xf>
    <xf numFmtId="171" fontId="0" fillId="3" borderId="10" xfId="42" applyNumberFormat="1" applyFont="1" applyFill="1" applyBorder="1" applyAlignment="1">
      <alignment/>
    </xf>
    <xf numFmtId="41" fontId="0" fillId="3" borderId="10" xfId="57" applyNumberFormat="1" applyFont="1" applyFill="1" applyBorder="1" applyAlignment="1">
      <alignment/>
    </xf>
    <xf numFmtId="171" fontId="0" fillId="3" borderId="10" xfId="42" applyNumberFormat="1" applyFont="1" applyFill="1" applyBorder="1" applyAlignment="1">
      <alignment/>
    </xf>
    <xf numFmtId="168" fontId="0" fillId="3" borderId="1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1.00390625" style="0" customWidth="1"/>
    <col min="2" max="2" width="14.140625" style="0" bestFit="1" customWidth="1"/>
    <col min="3" max="3" width="14.00390625" style="0" bestFit="1" customWidth="1"/>
    <col min="4" max="4" width="14.140625" style="0" bestFit="1" customWidth="1"/>
  </cols>
  <sheetData>
    <row r="1" ht="12.75">
      <c r="A1" s="15" t="s">
        <v>27</v>
      </c>
    </row>
    <row r="2" spans="2:4" ht="12.75">
      <c r="B2" s="1"/>
      <c r="C2" s="1"/>
      <c r="D2" s="1"/>
    </row>
    <row r="3" spans="1:4" ht="12.75">
      <c r="A3" s="1"/>
      <c r="B3" s="2" t="s">
        <v>0</v>
      </c>
      <c r="C3" s="2" t="s">
        <v>1</v>
      </c>
      <c r="D3" s="2" t="s">
        <v>2</v>
      </c>
    </row>
    <row r="4" spans="1:4" ht="12.75">
      <c r="A4" s="31" t="s">
        <v>34</v>
      </c>
      <c r="B4" s="32"/>
      <c r="C4" s="32"/>
      <c r="D4" s="32"/>
    </row>
    <row r="5" spans="1:4" ht="12.75">
      <c r="A5" s="33" t="str">
        <f>+A35</f>
        <v>Chapter 70 Aid</v>
      </c>
      <c r="B5" s="34">
        <f>+B35</f>
        <v>6229294</v>
      </c>
      <c r="C5" s="34">
        <f>+C35</f>
        <v>4603815</v>
      </c>
      <c r="D5" s="34">
        <f>+D35</f>
        <v>9316701</v>
      </c>
    </row>
    <row r="6" spans="1:4" ht="12.75">
      <c r="A6" s="33" t="str">
        <f>+A30</f>
        <v>Unrestricted General Government Aid (1) </v>
      </c>
      <c r="B6" s="35">
        <f>+B30+B24</f>
        <v>7875026</v>
      </c>
      <c r="C6" s="35">
        <f>+C30+C24</f>
        <v>2327198</v>
      </c>
      <c r="D6" s="35">
        <f>+D30+D24</f>
        <v>23131899</v>
      </c>
    </row>
    <row r="7" spans="1:4" ht="12.75">
      <c r="A7" s="33" t="str">
        <f>+A16</f>
        <v>Potential Allocation of Federal Funds from ARRA</v>
      </c>
      <c r="B7" s="34">
        <f>+B16</f>
        <v>914048</v>
      </c>
      <c r="C7" s="34">
        <f>+C16</f>
        <v>1364975</v>
      </c>
      <c r="D7" s="34">
        <v>309750</v>
      </c>
    </row>
    <row r="8" spans="1:4" ht="12.75">
      <c r="A8" s="33" t="str">
        <f>+A17</f>
        <v>Total Local Aid including Stimulus Allocation</v>
      </c>
      <c r="B8" s="36">
        <f>SUM(B5:B7)</f>
        <v>15018368</v>
      </c>
      <c r="C8" s="36">
        <f>SUM(C5:C7)</f>
        <v>8295988</v>
      </c>
      <c r="D8" s="36">
        <f>SUM(D5:D7)</f>
        <v>32758350</v>
      </c>
    </row>
    <row r="9" spans="1:4" ht="12.75">
      <c r="A9" s="33" t="s">
        <v>30</v>
      </c>
      <c r="B9" s="36">
        <f>+B8-B37</f>
        <v>-653099</v>
      </c>
      <c r="C9" s="36">
        <f>+C8-C37</f>
        <v>882007</v>
      </c>
      <c r="D9" s="36">
        <f>+D8-D37</f>
        <v>-3295651</v>
      </c>
    </row>
    <row r="10" spans="1:4" ht="12.75">
      <c r="A10" s="33" t="s">
        <v>33</v>
      </c>
      <c r="B10" s="37">
        <f>+B9/B37</f>
        <v>-0.041674400998962</v>
      </c>
      <c r="C10" s="37">
        <f>+C9/C37</f>
        <v>0.11896537096601677</v>
      </c>
      <c r="D10" s="37">
        <f>+D9/D37</f>
        <v>-0.0914087454537986</v>
      </c>
    </row>
    <row r="11" spans="1:4" ht="12.75">
      <c r="A11" s="22" t="s">
        <v>32</v>
      </c>
      <c r="B11" s="23"/>
      <c r="C11" s="23"/>
      <c r="D11" s="23"/>
    </row>
    <row r="12" spans="1:4" ht="12.75">
      <c r="A12" s="24" t="s">
        <v>23</v>
      </c>
      <c r="B12" s="25">
        <v>6229294</v>
      </c>
      <c r="C12" s="25">
        <v>4603815</v>
      </c>
      <c r="D12" s="25">
        <v>9316701</v>
      </c>
    </row>
    <row r="13" spans="1:4" ht="12.75">
      <c r="A13" s="24" t="s">
        <v>16</v>
      </c>
      <c r="B13" s="26">
        <v>6391552</v>
      </c>
      <c r="C13" s="26">
        <v>1902244</v>
      </c>
      <c r="D13" s="26">
        <v>18098890</v>
      </c>
    </row>
    <row r="14" spans="1:4" ht="12.75">
      <c r="A14" s="27" t="s">
        <v>25</v>
      </c>
      <c r="B14" s="26">
        <f>SUM(B12:B13)</f>
        <v>12620846</v>
      </c>
      <c r="C14" s="26">
        <f>SUM(C12:C13)</f>
        <v>6506059</v>
      </c>
      <c r="D14" s="26">
        <f>SUM(D12:D13)</f>
        <v>27415591</v>
      </c>
    </row>
    <row r="15" spans="1:4" ht="12.75">
      <c r="A15" s="27" t="s">
        <v>29</v>
      </c>
      <c r="B15" s="26">
        <f>+B14-B37</f>
        <v>-3050621</v>
      </c>
      <c r="C15" s="26">
        <f>+C14-C37</f>
        <v>-907922</v>
      </c>
      <c r="D15" s="26">
        <f>+D14-D37</f>
        <v>-8638410</v>
      </c>
    </row>
    <row r="16" spans="1:4" ht="12.75">
      <c r="A16" s="27" t="s">
        <v>26</v>
      </c>
      <c r="B16" s="26">
        <v>914048</v>
      </c>
      <c r="C16" s="26">
        <v>1364975</v>
      </c>
      <c r="D16" s="26">
        <v>0</v>
      </c>
    </row>
    <row r="17" spans="1:4" ht="12.75">
      <c r="A17" s="27" t="s">
        <v>28</v>
      </c>
      <c r="B17" s="26">
        <f>+B16+B14</f>
        <v>13534894</v>
      </c>
      <c r="C17" s="26">
        <f>+C16+C14</f>
        <v>7871034</v>
      </c>
      <c r="D17" s="26">
        <f>+D16+D14</f>
        <v>27415591</v>
      </c>
    </row>
    <row r="18" spans="1:4" ht="12.75">
      <c r="A18" s="27" t="s">
        <v>30</v>
      </c>
      <c r="B18" s="26">
        <f>+B17-B37</f>
        <v>-2136573</v>
      </c>
      <c r="C18" s="26">
        <f>+C17-C37</f>
        <v>457053</v>
      </c>
      <c r="D18" s="26">
        <f>+D17-D37</f>
        <v>-8638410</v>
      </c>
    </row>
    <row r="19" spans="1:4" ht="12.75">
      <c r="A19" s="27" t="s">
        <v>33</v>
      </c>
      <c r="B19" s="28">
        <f>+B18/B37</f>
        <v>-0.1363352263065098</v>
      </c>
      <c r="C19" s="28">
        <f>+C18/C37</f>
        <v>0.06164744689796211</v>
      </c>
      <c r="D19" s="28">
        <f>+D18/D37</f>
        <v>-0.23959643202983213</v>
      </c>
    </row>
    <row r="20" spans="1:4" ht="12.75">
      <c r="A20" s="18" t="s">
        <v>24</v>
      </c>
      <c r="B20" s="13"/>
      <c r="C20" s="13"/>
      <c r="D20" s="13"/>
    </row>
    <row r="21" spans="1:4" ht="12.75">
      <c r="A21" s="12" t="s">
        <v>19</v>
      </c>
      <c r="B21" s="13">
        <v>898538</v>
      </c>
      <c r="C21" s="13">
        <v>267422</v>
      </c>
      <c r="D21" s="13">
        <v>2544381</v>
      </c>
    </row>
    <row r="22" spans="1:4" ht="12.75">
      <c r="A22" s="12" t="s">
        <v>20</v>
      </c>
      <c r="B22" s="13">
        <v>174300</v>
      </c>
      <c r="C22" s="13">
        <v>51875</v>
      </c>
      <c r="D22" s="13">
        <v>493563</v>
      </c>
    </row>
    <row r="23" spans="1:4" ht="12.75">
      <c r="A23" s="12" t="s">
        <v>10</v>
      </c>
      <c r="B23" s="13">
        <v>55630</v>
      </c>
      <c r="C23" s="13">
        <v>0</v>
      </c>
      <c r="D23" s="13">
        <v>989799</v>
      </c>
    </row>
    <row r="24" spans="1:4" ht="12.75">
      <c r="A24" s="12" t="s">
        <v>11</v>
      </c>
      <c r="B24" s="13">
        <f>SUM(B21:B23)</f>
        <v>1128468</v>
      </c>
      <c r="C24" s="13">
        <f>SUM(C21:C23)</f>
        <v>319297</v>
      </c>
      <c r="D24" s="13">
        <f>SUM(D21:D23)</f>
        <v>4027743</v>
      </c>
    </row>
    <row r="25" spans="1:4" ht="12.75">
      <c r="A25" s="12" t="s">
        <v>12</v>
      </c>
      <c r="B25" s="13">
        <f>+B24+B31</f>
        <v>14104320</v>
      </c>
      <c r="C25" s="13">
        <f>+C24+C31</f>
        <v>6931013</v>
      </c>
      <c r="D25" s="13">
        <f>+D24+D31</f>
        <v>32448600</v>
      </c>
    </row>
    <row r="26" spans="1:4" ht="12.75">
      <c r="A26" s="12" t="s">
        <v>8</v>
      </c>
      <c r="B26" s="13">
        <v>-1567147</v>
      </c>
      <c r="C26" s="13">
        <v>-482968</v>
      </c>
      <c r="D26" s="13">
        <v>-3605401</v>
      </c>
    </row>
    <row r="27" spans="1:4" ht="12.75">
      <c r="A27" s="12" t="s">
        <v>7</v>
      </c>
      <c r="B27" s="14">
        <f>+B26/B37</f>
        <v>-0.10000001914307065</v>
      </c>
      <c r="C27" s="14">
        <f>+C26/C37</f>
        <v>-0.06514286993721727</v>
      </c>
      <c r="D27" s="14">
        <f>+D26/D37</f>
        <v>-0.10000002496255547</v>
      </c>
    </row>
    <row r="28" spans="1:4" ht="12.75">
      <c r="A28" s="17" t="s">
        <v>31</v>
      </c>
      <c r="B28" s="10"/>
      <c r="C28" s="10"/>
      <c r="D28" s="10"/>
    </row>
    <row r="29" spans="1:4" ht="12.75">
      <c r="A29" s="9" t="s">
        <v>23</v>
      </c>
      <c r="B29" s="10">
        <v>6229294</v>
      </c>
      <c r="C29" s="10">
        <v>4603815</v>
      </c>
      <c r="D29" s="10">
        <v>9316701</v>
      </c>
    </row>
    <row r="30" spans="1:4" ht="12.75">
      <c r="A30" s="9" t="s">
        <v>16</v>
      </c>
      <c r="B30" s="10">
        <v>6746558</v>
      </c>
      <c r="C30" s="10">
        <v>2007901</v>
      </c>
      <c r="D30" s="10">
        <v>19104156</v>
      </c>
    </row>
    <row r="31" spans="1:4" ht="12.75">
      <c r="A31" s="9" t="s">
        <v>6</v>
      </c>
      <c r="B31" s="10">
        <v>12975852</v>
      </c>
      <c r="C31" s="10">
        <v>6611716</v>
      </c>
      <c r="D31" s="10">
        <v>28420857</v>
      </c>
    </row>
    <row r="32" spans="1:4" ht="12.75">
      <c r="A32" s="9" t="s">
        <v>8</v>
      </c>
      <c r="B32" s="10">
        <v>-2695615</v>
      </c>
      <c r="C32" s="10">
        <v>-802265</v>
      </c>
      <c r="D32" s="10">
        <v>-7633144</v>
      </c>
    </row>
    <row r="33" spans="1:4" ht="12.75">
      <c r="A33" s="9" t="s">
        <v>7</v>
      </c>
      <c r="B33" s="11">
        <f>+B32/B37</f>
        <v>-0.17200782798445097</v>
      </c>
      <c r="C33" s="11">
        <f>+C32/C37</f>
        <v>-0.1082097458841613</v>
      </c>
      <c r="D33" s="11">
        <f>+D32/D37</f>
        <v>-0.21171420059593385</v>
      </c>
    </row>
    <row r="34" spans="1:4" ht="12.75">
      <c r="A34" s="16" t="s">
        <v>4</v>
      </c>
      <c r="B34" s="3"/>
      <c r="C34" s="3"/>
      <c r="D34" s="3"/>
    </row>
    <row r="35" spans="1:4" ht="12.75">
      <c r="A35" s="3" t="s">
        <v>3</v>
      </c>
      <c r="B35" s="4">
        <v>6229294</v>
      </c>
      <c r="C35" s="4">
        <v>4603815</v>
      </c>
      <c r="D35" s="4">
        <v>9316701</v>
      </c>
    </row>
    <row r="36" spans="1:4" ht="12.75">
      <c r="A36" s="3" t="s">
        <v>16</v>
      </c>
      <c r="B36" s="4">
        <v>9442173</v>
      </c>
      <c r="C36" s="4">
        <v>2810166</v>
      </c>
      <c r="D36" s="4">
        <v>26737300</v>
      </c>
    </row>
    <row r="37" spans="1:4" ht="12.75">
      <c r="A37" s="3" t="s">
        <v>5</v>
      </c>
      <c r="B37" s="4">
        <v>15671467</v>
      </c>
      <c r="C37" s="4">
        <v>7413981</v>
      </c>
      <c r="D37" s="4">
        <v>36054001</v>
      </c>
    </row>
    <row r="38" spans="1:4" ht="12.75">
      <c r="A38" s="5" t="s">
        <v>13</v>
      </c>
      <c r="B38" s="6">
        <v>-920103</v>
      </c>
      <c r="C38" s="6">
        <v>-273840</v>
      </c>
      <c r="D38" s="6">
        <v>-2605446</v>
      </c>
    </row>
    <row r="39" spans="1:4" ht="12.75">
      <c r="A39" s="5" t="s">
        <v>18</v>
      </c>
      <c r="B39" s="7">
        <f>+B37+B38</f>
        <v>14751364</v>
      </c>
      <c r="C39" s="7">
        <f>+C37+C38</f>
        <v>7140141</v>
      </c>
      <c r="D39" s="7">
        <f>+D37+D38</f>
        <v>33448555</v>
      </c>
    </row>
    <row r="40" spans="1:4" ht="12.75">
      <c r="A40" s="5" t="s">
        <v>14</v>
      </c>
      <c r="B40" s="8">
        <f>+B38/B37</f>
        <v>-0.0587119891200996</v>
      </c>
      <c r="C40" s="8">
        <f>+C38/C37</f>
        <v>-0.036935622036258255</v>
      </c>
      <c r="D40" s="8">
        <f>+D38/D37</f>
        <v>-0.07226510034212291</v>
      </c>
    </row>
    <row r="41" spans="1:4" ht="12.75">
      <c r="A41" s="19" t="s">
        <v>9</v>
      </c>
      <c r="B41" s="19"/>
      <c r="C41" s="19"/>
      <c r="D41" s="19"/>
    </row>
    <row r="42" spans="1:4" ht="12.75">
      <c r="A42" s="20" t="s">
        <v>15</v>
      </c>
      <c r="B42" s="19"/>
      <c r="C42" s="19"/>
      <c r="D42" s="19"/>
    </row>
    <row r="43" spans="1:4" ht="12.75">
      <c r="A43" s="21" t="s">
        <v>21</v>
      </c>
      <c r="B43" s="19"/>
      <c r="C43" s="19"/>
      <c r="D43" s="19"/>
    </row>
    <row r="44" spans="1:4" ht="12.75">
      <c r="A44" s="19" t="s">
        <v>22</v>
      </c>
      <c r="B44" s="19"/>
      <c r="C44" s="19"/>
      <c r="D44" s="19"/>
    </row>
    <row r="45" spans="1:4" ht="12.75">
      <c r="A45" s="19" t="s">
        <v>17</v>
      </c>
      <c r="B45" s="19"/>
      <c r="C45" s="19"/>
      <c r="D45" s="19"/>
    </row>
    <row r="48" ht="12.75">
      <c r="B48" s="29"/>
    </row>
    <row r="52" ht="12.75">
      <c r="C52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William Brownsberger</cp:lastModifiedBy>
  <dcterms:created xsi:type="dcterms:W3CDTF">2009-01-29T12:12:27Z</dcterms:created>
  <dcterms:modified xsi:type="dcterms:W3CDTF">2009-04-30T11:05:29Z</dcterms:modified>
  <cp:category/>
  <cp:version/>
  <cp:contentType/>
  <cp:contentStatus/>
</cp:coreProperties>
</file>